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D9C79680-5383-48A9-8E73-DD162D8FB693}" xr6:coauthVersionLast="47" xr6:coauthVersionMax="47" xr10:uidLastSave="{00000000-0000-0000-0000-000000000000}"/>
  <bookViews>
    <workbookView xWindow="1080" yWindow="1080" windowWidth="23595" windowHeight="13095" xr2:uid="{00000000-000D-0000-FFFF-FFFF00000000}"/>
  </bookViews>
  <sheets>
    <sheet name="Ⅱ-01　問題の解答　質的データ（166ページ）" sheetId="4" r:id="rId1"/>
    <sheet name="Ⅱ-01　問題の解答　数量データ（167ページ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3" l="1"/>
  <c r="F75" i="3"/>
  <c r="E75" i="3"/>
  <c r="D75" i="3"/>
  <c r="C75" i="3"/>
  <c r="G74" i="3"/>
  <c r="F74" i="3"/>
  <c r="E74" i="3"/>
  <c r="D74" i="3"/>
  <c r="C74" i="3"/>
  <c r="G73" i="3"/>
  <c r="F73" i="3"/>
  <c r="E73" i="3"/>
  <c r="D73" i="3"/>
  <c r="C73" i="3"/>
  <c r="G72" i="3"/>
  <c r="F72" i="3"/>
  <c r="E72" i="3"/>
  <c r="D72" i="3"/>
  <c r="C72" i="3"/>
  <c r="G71" i="3"/>
  <c r="F71" i="3"/>
  <c r="E71" i="3"/>
  <c r="D71" i="3"/>
  <c r="C71" i="3"/>
  <c r="G70" i="3"/>
  <c r="F70" i="3"/>
  <c r="E70" i="3"/>
  <c r="D70" i="3"/>
  <c r="C70" i="3"/>
  <c r="G69" i="3"/>
  <c r="F69" i="3"/>
  <c r="E69" i="3"/>
  <c r="D69" i="3"/>
  <c r="C69" i="3"/>
  <c r="G68" i="3"/>
  <c r="F68" i="3"/>
  <c r="E68" i="3"/>
  <c r="D68" i="3"/>
  <c r="C68" i="3"/>
  <c r="K59" i="4" l="1"/>
  <c r="J59" i="4"/>
  <c r="I59" i="4"/>
  <c r="H59" i="4"/>
  <c r="K58" i="4"/>
  <c r="J58" i="4"/>
  <c r="I58" i="4"/>
  <c r="H58" i="4"/>
  <c r="B59" i="4"/>
  <c r="B58" i="4"/>
  <c r="G67" i="3"/>
  <c r="G66" i="3"/>
  <c r="G65" i="3"/>
  <c r="G62" i="3"/>
  <c r="G61" i="3"/>
  <c r="G60" i="3"/>
  <c r="G59" i="3"/>
  <c r="E67" i="3"/>
  <c r="D67" i="3"/>
  <c r="C67" i="3"/>
  <c r="E66" i="3"/>
  <c r="D66" i="3"/>
  <c r="C66" i="3"/>
  <c r="E65" i="3"/>
  <c r="D65" i="3"/>
  <c r="C65" i="3"/>
  <c r="E62" i="3"/>
  <c r="D62" i="3"/>
  <c r="C62" i="3"/>
  <c r="E61" i="3"/>
  <c r="D61" i="3"/>
  <c r="C61" i="3"/>
  <c r="E60" i="3"/>
  <c r="D60" i="3"/>
  <c r="C60" i="3"/>
  <c r="E59" i="3"/>
  <c r="D59" i="3"/>
  <c r="C59" i="3"/>
  <c r="F67" i="3"/>
  <c r="F66" i="3"/>
  <c r="F65" i="3"/>
  <c r="F62" i="3"/>
  <c r="F61" i="3"/>
  <c r="F60" i="3"/>
  <c r="F59" i="3"/>
</calcChain>
</file>

<file path=xl/sharedStrings.xml><?xml version="1.0" encoding="utf-8"?>
<sst xmlns="http://schemas.openxmlformats.org/spreadsheetml/2006/main" count="157" uniqueCount="42">
  <si>
    <t>番号</t>
    <rPh sb="0" eb="2">
      <t>バンゴウ</t>
    </rPh>
    <phoneticPr fontId="1"/>
  </si>
  <si>
    <t>性</t>
    <rPh sb="0" eb="1">
      <t>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</si>
  <si>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</si>
  <si>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</si>
  <si>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家族歴（０：なし、１：あり）</t>
    <rPh sb="0" eb="2">
      <t>カゾク</t>
    </rPh>
    <rPh sb="2" eb="3">
      <t>レキ</t>
    </rPh>
    <phoneticPr fontId="1"/>
  </si>
  <si>
    <t>高血圧</t>
    <rPh sb="0" eb="3">
      <t>コウケツアツ</t>
    </rPh>
    <phoneticPr fontId="1"/>
  </si>
  <si>
    <t>脳血管疾患</t>
    <rPh sb="0" eb="3">
      <t>ノウケッカン</t>
    </rPh>
    <rPh sb="3" eb="5">
      <t>シッカン</t>
    </rPh>
    <phoneticPr fontId="1"/>
  </si>
  <si>
    <t>糖尿病</t>
    <rPh sb="0" eb="3">
      <t>トウニョウビョウ</t>
    </rPh>
    <phoneticPr fontId="1"/>
  </si>
  <si>
    <t>心疾患</t>
    <rPh sb="0" eb="3">
      <t>シンシッカン</t>
    </rPh>
    <phoneticPr fontId="1"/>
  </si>
  <si>
    <t>収縮期血圧</t>
    <rPh sb="0" eb="2">
      <t>シュウシュク</t>
    </rPh>
    <rPh sb="2" eb="5">
      <t>キケツアツ</t>
    </rPh>
    <phoneticPr fontId="1"/>
  </si>
  <si>
    <t>（ｍｍＨｇ）</t>
  </si>
  <si>
    <t>拡張期血圧</t>
    <rPh sb="0" eb="3">
      <t>カクチョウキ</t>
    </rPh>
    <rPh sb="3" eb="5">
      <t>ケツアツ</t>
    </rPh>
    <phoneticPr fontId="1"/>
  </si>
  <si>
    <t>年齢</t>
    <rPh sb="0" eb="2">
      <t>ネンレイ</t>
    </rPh>
    <phoneticPr fontId="1"/>
  </si>
  <si>
    <t>（歳）</t>
    <rPh sb="1" eb="2">
      <t>サイ</t>
    </rPh>
    <phoneticPr fontId="1"/>
  </si>
  <si>
    <t>身長</t>
    <rPh sb="0" eb="2">
      <t>シンチョウ</t>
    </rPh>
    <phoneticPr fontId="1"/>
  </si>
  <si>
    <t>（ｃｍ）</t>
    <phoneticPr fontId="1"/>
  </si>
  <si>
    <t>体重</t>
    <rPh sb="0" eb="2">
      <t>タイジュウ</t>
    </rPh>
    <phoneticPr fontId="1"/>
  </si>
  <si>
    <t>（ｋｇ）</t>
    <phoneticPr fontId="1"/>
  </si>
  <si>
    <t>平均</t>
    <rPh sb="0" eb="2">
      <t>ヘイキン</t>
    </rPh>
    <phoneticPr fontId="1"/>
  </si>
  <si>
    <t>幾何平均</t>
    <rPh sb="0" eb="2">
      <t>キカ</t>
    </rPh>
    <rPh sb="2" eb="4">
      <t>ヘイキン</t>
    </rPh>
    <phoneticPr fontId="1"/>
  </si>
  <si>
    <t>中央値</t>
    <rPh sb="0" eb="3">
      <t>チュウオウチ</t>
    </rPh>
    <phoneticPr fontId="1"/>
  </si>
  <si>
    <t>最頻値</t>
    <rPh sb="0" eb="3">
      <t>サイヒンチ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</si>
  <si>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</si>
  <si>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</si>
  <si>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範囲</t>
    <rPh sb="0" eb="2">
      <t>ハンイ</t>
    </rPh>
    <phoneticPr fontId="1"/>
  </si>
  <si>
    <t>分散</t>
    <rPh sb="0" eb="2">
      <t>ブンサン</t>
    </rPh>
    <phoneticPr fontId="1"/>
  </si>
  <si>
    <t>不偏分散</t>
    <rPh sb="0" eb="2">
      <t>フヘン</t>
    </rPh>
    <rPh sb="2" eb="4">
      <t>ブンサン</t>
    </rPh>
    <phoneticPr fontId="1"/>
  </si>
  <si>
    <t>標準偏差</t>
    <rPh sb="0" eb="2">
      <t>ヒョウジュン</t>
    </rPh>
    <rPh sb="2" eb="4">
      <t>ヘンサ</t>
    </rPh>
    <phoneticPr fontId="1"/>
  </si>
  <si>
    <t>標準偏差（不偏）</t>
    <rPh sb="0" eb="2">
      <t>ヒョウジュン</t>
    </rPh>
    <rPh sb="2" eb="4">
      <t>ヘンサ</t>
    </rPh>
    <rPh sb="5" eb="7">
      <t>フヘン</t>
    </rPh>
    <phoneticPr fontId="1"/>
  </si>
  <si>
    <t>第３四分位数</t>
    <rPh sb="0" eb="1">
      <t>ダイ</t>
    </rPh>
    <rPh sb="2" eb="3">
      <t>シ</t>
    </rPh>
    <rPh sb="3" eb="6">
      <t>ブンイスウ</t>
    </rPh>
    <phoneticPr fontId="1"/>
  </si>
  <si>
    <t>第１四分位数</t>
    <rPh sb="0" eb="1">
      <t>ダイ</t>
    </rPh>
    <rPh sb="2" eb="3">
      <t>シ</t>
    </rPh>
    <rPh sb="3" eb="6">
      <t>ブンイスウ</t>
    </rPh>
    <phoneticPr fontId="1"/>
  </si>
  <si>
    <t>5パーセンタイル値</t>
    <rPh sb="8" eb="9">
      <t>チ</t>
    </rPh>
    <phoneticPr fontId="1"/>
  </si>
  <si>
    <t>95パーセンタイル値</t>
    <rPh sb="9" eb="10">
      <t>チ</t>
    </rPh>
    <phoneticPr fontId="1"/>
  </si>
  <si>
    <t>女</t>
    <rPh sb="0" eb="1">
      <t>オンナ</t>
    </rPh>
    <phoneticPr fontId="2"/>
  </si>
  <si>
    <t>あり</t>
    <phoneticPr fontId="2"/>
  </si>
  <si>
    <t>なし</t>
    <phoneticPr fontId="2"/>
  </si>
  <si>
    <t>解答　[質的データ]</t>
    <rPh sb="0" eb="2">
      <t>カイトウ</t>
    </rPh>
    <phoneticPr fontId="2"/>
  </si>
  <si>
    <t>解答　[数量データ]</t>
    <rPh sb="0" eb="2">
      <t>カイトウ</t>
    </rPh>
    <rPh sb="4" eb="6">
      <t>スウリョウ</t>
    </rPh>
    <phoneticPr fontId="2"/>
  </si>
  <si>
    <t>[代表値]</t>
    <rPh sb="1" eb="4">
      <t>ダイヒョウチ</t>
    </rPh>
    <phoneticPr fontId="2"/>
  </si>
  <si>
    <t>[ばらつき]</t>
    <phoneticPr fontId="2"/>
  </si>
  <si>
    <t>サンプルデータ</t>
    <phoneticPr fontId="1"/>
  </si>
  <si>
    <t>４８人の性、年齢、身長、体重、収縮期血圧、拡張期血圧、家族歴</t>
    <rPh sb="2" eb="3">
      <t>ニン</t>
    </rPh>
    <rPh sb="4" eb="5">
      <t>セイ</t>
    </rPh>
    <rPh sb="6" eb="8">
      <t>ネンレイ</t>
    </rPh>
    <rPh sb="9" eb="11">
      <t>シンチョウ</t>
    </rPh>
    <rPh sb="12" eb="14">
      <t>タイジュウ</t>
    </rPh>
    <rPh sb="15" eb="17">
      <t>シュウシュク</t>
    </rPh>
    <rPh sb="17" eb="20">
      <t>キケツアツ</t>
    </rPh>
    <rPh sb="21" eb="24">
      <t>カクチョウキ</t>
    </rPh>
    <rPh sb="24" eb="26">
      <t>ケツアツ</t>
    </rPh>
    <rPh sb="27" eb="29">
      <t>カゾク</t>
    </rPh>
    <rPh sb="29" eb="30">
      <t>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</si>
</sst>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zoomScaleNormal="100" workbookViewId="0">
      <pane ySplit="6" topLeftCell="A46" activePane="bottomLeft" state="frozen"/>
      <selection pane="bottomLeft" activeCell="A56" sqref="A56"/>
    </sheetView>
  </sheetViews>
  <sheetFormatPr defaultRowHeight="13.5" x14ac:dyDescent="0.15"/>
  <cols>
    <col min="1" max="1" width="5.5" style="2" customWidth="1"/>
    <col min="2" max="2" width="3.5" style="2" bestFit="1" customWidth="1"/>
    <col min="3" max="3" width="5.375" style="2" bestFit="1" customWidth="1"/>
    <col min="4" max="4" width="6.25" style="2" bestFit="1" customWidth="1"/>
    <col min="5" max="5" width="5.75" style="2" bestFit="1" customWidth="1"/>
    <col min="6" max="7" width="11" style="2" bestFit="1" customWidth="1"/>
    <col min="8" max="11" width="10.875" style="2" customWidth="1"/>
    <col min="12" max="16384" width="9" style="2"/>
  </cols>
  <sheetData>
    <row r="1" spans="1:11" customFormat="1" x14ac:dyDescent="0.15">
      <c r="A1" t="s">
        <v>40</v>
      </c>
    </row>
    <row r="2" spans="1:11" customFormat="1" x14ac:dyDescent="0.15"/>
    <row r="3" spans="1:11" customFormat="1" x14ac:dyDescent="0.15">
      <c r="A3" t="s">
        <v>41</v>
      </c>
    </row>
    <row r="4" spans="1:1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15">
      <c r="C5" s="2" t="s">
        <v>12</v>
      </c>
      <c r="D5" s="2" t="s">
        <v>14</v>
      </c>
      <c r="E5" s="2" t="s">
        <v>16</v>
      </c>
      <c r="F5" s="2" t="s">
        <v>9</v>
      </c>
      <c r="G5" s="2" t="s">
        <v>11</v>
      </c>
      <c r="H5" s="11" t="s">
        <v>4</v>
      </c>
      <c r="I5" s="11"/>
      <c r="J5" s="11"/>
      <c r="K5" s="11"/>
    </row>
    <row r="6" spans="1:11" x14ac:dyDescent="0.15">
      <c r="A6" s="1" t="s">
        <v>0</v>
      </c>
      <c r="B6" s="1" t="s">
        <v>1</v>
      </c>
      <c r="C6" s="1" t="s">
        <v>13</v>
      </c>
      <c r="D6" s="1" t="s">
        <v>15</v>
      </c>
      <c r="E6" s="1" t="s">
        <v>17</v>
      </c>
      <c r="F6" s="1" t="s">
        <v>10</v>
      </c>
      <c r="G6" s="1" t="s">
        <v>10</v>
      </c>
      <c r="H6" s="1" t="s">
        <v>5</v>
      </c>
      <c r="I6" s="1" t="s">
        <v>6</v>
      </c>
      <c r="J6" s="1" t="s">
        <v>7</v>
      </c>
      <c r="K6" s="1" t="s">
        <v>8</v>
      </c>
    </row>
    <row r="7" spans="1:11" x14ac:dyDescent="0.15">
      <c r="A7" s="2">
        <v>1</v>
      </c>
      <c r="B7" s="2" t="s">
        <v>2</v>
      </c>
      <c r="C7" s="2">
        <v>45</v>
      </c>
      <c r="D7" s="2">
        <v>152</v>
      </c>
      <c r="E7" s="2">
        <v>57</v>
      </c>
      <c r="F7" s="2">
        <v>140</v>
      </c>
      <c r="G7" s="2">
        <v>70</v>
      </c>
      <c r="H7" s="2">
        <v>1</v>
      </c>
      <c r="I7" s="2">
        <v>0</v>
      </c>
      <c r="J7" s="2">
        <v>1</v>
      </c>
      <c r="K7" s="2">
        <v>0</v>
      </c>
    </row>
    <row r="8" spans="1:11" x14ac:dyDescent="0.15">
      <c r="A8" s="2">
        <v>2</v>
      </c>
      <c r="B8" s="2" t="s">
        <v>2</v>
      </c>
      <c r="C8" s="2">
        <v>52</v>
      </c>
      <c r="D8" s="2">
        <v>173</v>
      </c>
      <c r="E8" s="2">
        <v>78</v>
      </c>
      <c r="F8" s="2">
        <v>134</v>
      </c>
      <c r="G8" s="2">
        <v>68</v>
      </c>
      <c r="H8" s="2">
        <v>1</v>
      </c>
      <c r="I8" s="2">
        <v>0</v>
      </c>
      <c r="J8" s="2">
        <v>0</v>
      </c>
      <c r="K8" s="2">
        <v>0</v>
      </c>
    </row>
    <row r="9" spans="1:11" x14ac:dyDescent="0.15">
      <c r="A9" s="2">
        <v>3</v>
      </c>
      <c r="B9" s="2" t="s">
        <v>2</v>
      </c>
      <c r="C9" s="2">
        <v>48</v>
      </c>
      <c r="D9" s="2">
        <v>172</v>
      </c>
      <c r="E9" s="2">
        <v>83</v>
      </c>
      <c r="F9" s="2">
        <v>146</v>
      </c>
      <c r="G9" s="2">
        <v>86</v>
      </c>
      <c r="H9" s="2">
        <v>1</v>
      </c>
      <c r="I9" s="2">
        <v>1</v>
      </c>
      <c r="J9" s="2">
        <v>0</v>
      </c>
      <c r="K9" s="2">
        <v>1</v>
      </c>
    </row>
    <row r="10" spans="1:11" x14ac:dyDescent="0.15">
      <c r="A10" s="2">
        <v>4</v>
      </c>
      <c r="B10" s="2" t="s">
        <v>2</v>
      </c>
      <c r="C10" s="2">
        <v>66</v>
      </c>
      <c r="D10" s="2">
        <v>178</v>
      </c>
      <c r="E10" s="2">
        <v>58</v>
      </c>
      <c r="F10" s="2">
        <v>194</v>
      </c>
      <c r="G10" s="2">
        <v>76</v>
      </c>
      <c r="H10" s="2">
        <v>0</v>
      </c>
      <c r="I10" s="2">
        <v>0</v>
      </c>
      <c r="J10" s="2">
        <v>0</v>
      </c>
      <c r="K10" s="2">
        <v>0</v>
      </c>
    </row>
    <row r="11" spans="1:11" x14ac:dyDescent="0.15">
      <c r="A11" s="2">
        <v>5</v>
      </c>
      <c r="B11" s="2" t="s">
        <v>3</v>
      </c>
      <c r="C11" s="2">
        <v>48</v>
      </c>
      <c r="D11" s="2">
        <v>166</v>
      </c>
      <c r="E11" s="2">
        <v>63</v>
      </c>
      <c r="F11" s="2">
        <v>130</v>
      </c>
      <c r="G11" s="2">
        <v>62</v>
      </c>
      <c r="H11" s="2">
        <v>0</v>
      </c>
      <c r="I11" s="2">
        <v>1</v>
      </c>
      <c r="J11" s="2">
        <v>1</v>
      </c>
      <c r="K11" s="2">
        <v>0</v>
      </c>
    </row>
    <row r="12" spans="1:11" x14ac:dyDescent="0.15">
      <c r="A12" s="2">
        <v>6</v>
      </c>
      <c r="B12" s="2" t="s">
        <v>2</v>
      </c>
      <c r="C12" s="2">
        <v>53</v>
      </c>
      <c r="D12" s="2">
        <v>175</v>
      </c>
      <c r="E12" s="2">
        <v>66</v>
      </c>
      <c r="F12" s="2">
        <v>154</v>
      </c>
      <c r="G12" s="2">
        <v>88</v>
      </c>
      <c r="H12" s="2">
        <v>1</v>
      </c>
      <c r="I12" s="2">
        <v>0</v>
      </c>
      <c r="J12" s="2">
        <v>0</v>
      </c>
      <c r="K12" s="2">
        <v>0</v>
      </c>
    </row>
    <row r="13" spans="1:11" x14ac:dyDescent="0.15">
      <c r="A13" s="2">
        <v>7</v>
      </c>
      <c r="B13" s="2" t="s">
        <v>3</v>
      </c>
      <c r="C13" s="2">
        <v>58</v>
      </c>
      <c r="D13" s="2">
        <v>158</v>
      </c>
      <c r="E13" s="2">
        <v>66</v>
      </c>
      <c r="F13" s="2">
        <v>128</v>
      </c>
      <c r="G13" s="2">
        <v>72</v>
      </c>
      <c r="H13" s="2">
        <v>1</v>
      </c>
      <c r="I13" s="2">
        <v>0</v>
      </c>
      <c r="J13" s="2">
        <v>0</v>
      </c>
      <c r="K13" s="2">
        <v>1</v>
      </c>
    </row>
    <row r="14" spans="1:11" x14ac:dyDescent="0.15">
      <c r="A14" s="2">
        <v>8</v>
      </c>
      <c r="B14" s="2" t="s">
        <v>3</v>
      </c>
      <c r="C14" s="2">
        <v>64</v>
      </c>
      <c r="D14" s="2">
        <v>163</v>
      </c>
      <c r="E14" s="2">
        <v>74</v>
      </c>
      <c r="F14" s="2">
        <v>176</v>
      </c>
      <c r="G14" s="2">
        <v>62</v>
      </c>
      <c r="H14" s="2">
        <v>0</v>
      </c>
      <c r="I14" s="2">
        <v>0</v>
      </c>
      <c r="J14" s="2">
        <v>0</v>
      </c>
      <c r="K14" s="2">
        <v>0</v>
      </c>
    </row>
    <row r="15" spans="1:11" x14ac:dyDescent="0.15">
      <c r="A15" s="2">
        <v>9</v>
      </c>
      <c r="B15" s="2" t="s">
        <v>3</v>
      </c>
      <c r="C15" s="2">
        <v>55</v>
      </c>
      <c r="D15" s="2">
        <v>157</v>
      </c>
      <c r="E15" s="2">
        <v>64</v>
      </c>
      <c r="F15" s="2">
        <v>124</v>
      </c>
      <c r="G15" s="2">
        <v>80</v>
      </c>
      <c r="H15" s="2">
        <v>1</v>
      </c>
      <c r="I15" s="2">
        <v>1</v>
      </c>
      <c r="J15" s="2">
        <v>0</v>
      </c>
      <c r="K15" s="2">
        <v>0</v>
      </c>
    </row>
    <row r="16" spans="1:11" x14ac:dyDescent="0.15">
      <c r="A16" s="2">
        <v>10</v>
      </c>
      <c r="B16" s="2" t="s">
        <v>2</v>
      </c>
      <c r="C16" s="2">
        <v>56</v>
      </c>
      <c r="D16" s="2">
        <v>165</v>
      </c>
      <c r="E16" s="2">
        <v>68</v>
      </c>
      <c r="F16" s="2">
        <v>164</v>
      </c>
      <c r="G16" s="2">
        <v>90</v>
      </c>
      <c r="H16" s="2">
        <v>0</v>
      </c>
      <c r="I16" s="2">
        <v>0</v>
      </c>
      <c r="J16" s="2">
        <v>1</v>
      </c>
      <c r="K16" s="2">
        <v>0</v>
      </c>
    </row>
    <row r="17" spans="1:11" x14ac:dyDescent="0.15">
      <c r="A17" s="2">
        <v>11</v>
      </c>
      <c r="B17" s="2" t="s">
        <v>2</v>
      </c>
      <c r="C17" s="2">
        <v>49</v>
      </c>
      <c r="D17" s="2">
        <v>176</v>
      </c>
      <c r="E17" s="2">
        <v>68</v>
      </c>
      <c r="F17" s="2">
        <v>132</v>
      </c>
      <c r="G17" s="2">
        <v>88</v>
      </c>
      <c r="H17" s="2">
        <v>0</v>
      </c>
      <c r="I17" s="2">
        <v>0</v>
      </c>
      <c r="J17" s="2">
        <v>0</v>
      </c>
      <c r="K17" s="2">
        <v>0</v>
      </c>
    </row>
    <row r="18" spans="1:11" x14ac:dyDescent="0.15">
      <c r="A18" s="2">
        <v>12</v>
      </c>
      <c r="B18" s="2" t="s">
        <v>2</v>
      </c>
      <c r="C18" s="2">
        <v>44</v>
      </c>
      <c r="D18" s="2">
        <v>165</v>
      </c>
      <c r="E18" s="2">
        <v>60</v>
      </c>
      <c r="F18" s="2">
        <v>112</v>
      </c>
      <c r="G18" s="2">
        <v>78</v>
      </c>
      <c r="H18" s="2">
        <v>1</v>
      </c>
      <c r="I18" s="2">
        <v>1</v>
      </c>
      <c r="J18" s="2">
        <v>0</v>
      </c>
      <c r="K18" s="2">
        <v>0</v>
      </c>
    </row>
    <row r="19" spans="1:11" x14ac:dyDescent="0.15">
      <c r="A19" s="2">
        <v>13</v>
      </c>
      <c r="B19" s="2" t="s">
        <v>3</v>
      </c>
      <c r="C19" s="2">
        <v>58</v>
      </c>
      <c r="D19" s="2">
        <v>147</v>
      </c>
      <c r="E19" s="2">
        <v>63</v>
      </c>
      <c r="F19" s="2">
        <v>176</v>
      </c>
      <c r="G19" s="2">
        <v>96</v>
      </c>
      <c r="H19" s="2">
        <v>0</v>
      </c>
      <c r="I19" s="2">
        <v>1</v>
      </c>
      <c r="J19" s="2">
        <v>0</v>
      </c>
      <c r="K19" s="2">
        <v>1</v>
      </c>
    </row>
    <row r="20" spans="1:11" x14ac:dyDescent="0.15">
      <c r="A20" s="2">
        <v>14</v>
      </c>
      <c r="B20" s="2" t="s">
        <v>2</v>
      </c>
      <c r="C20" s="2">
        <v>62</v>
      </c>
      <c r="D20" s="2">
        <v>153</v>
      </c>
      <c r="E20" s="2">
        <v>63</v>
      </c>
      <c r="F20" s="2">
        <v>128</v>
      </c>
      <c r="G20" s="2">
        <v>68</v>
      </c>
      <c r="H20" s="2">
        <v>1</v>
      </c>
      <c r="I20" s="2">
        <v>0</v>
      </c>
      <c r="J20" s="2">
        <v>1</v>
      </c>
      <c r="K20" s="2">
        <v>0</v>
      </c>
    </row>
    <row r="21" spans="1:11" x14ac:dyDescent="0.15">
      <c r="A21" s="2">
        <v>15</v>
      </c>
      <c r="B21" s="2" t="s">
        <v>3</v>
      </c>
      <c r="C21" s="2">
        <v>53</v>
      </c>
      <c r="D21" s="2">
        <v>146</v>
      </c>
      <c r="E21" s="2">
        <v>47</v>
      </c>
      <c r="F21" s="2">
        <v>144</v>
      </c>
      <c r="G21" s="2">
        <v>88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15">
      <c r="A22" s="2">
        <v>16</v>
      </c>
      <c r="B22" s="2" t="s">
        <v>3</v>
      </c>
      <c r="C22" s="2">
        <v>44</v>
      </c>
      <c r="D22" s="2">
        <v>156</v>
      </c>
      <c r="E22" s="2">
        <v>49</v>
      </c>
      <c r="F22" s="2">
        <v>138</v>
      </c>
      <c r="G22" s="2">
        <v>74</v>
      </c>
      <c r="H22" s="2">
        <v>0</v>
      </c>
      <c r="I22" s="2">
        <v>0</v>
      </c>
      <c r="J22" s="2">
        <v>0</v>
      </c>
      <c r="K22" s="2">
        <v>0</v>
      </c>
    </row>
    <row r="23" spans="1:11" x14ac:dyDescent="0.15">
      <c r="A23" s="2">
        <v>17</v>
      </c>
      <c r="B23" s="2" t="s">
        <v>3</v>
      </c>
      <c r="C23" s="2">
        <v>49</v>
      </c>
      <c r="D23" s="2">
        <v>145</v>
      </c>
      <c r="E23" s="2">
        <v>59</v>
      </c>
      <c r="F23" s="2">
        <v>162</v>
      </c>
      <c r="G23" s="2">
        <v>74</v>
      </c>
      <c r="H23" s="2">
        <v>1</v>
      </c>
      <c r="I23" s="2">
        <v>1</v>
      </c>
      <c r="J23" s="2">
        <v>1</v>
      </c>
      <c r="K23" s="2">
        <v>0</v>
      </c>
    </row>
    <row r="24" spans="1:11" x14ac:dyDescent="0.15">
      <c r="A24" s="2">
        <v>18</v>
      </c>
      <c r="B24" s="2" t="s">
        <v>2</v>
      </c>
      <c r="C24" s="2">
        <v>64</v>
      </c>
      <c r="D24" s="2">
        <v>181</v>
      </c>
      <c r="E24" s="2">
        <v>66</v>
      </c>
      <c r="F24" s="2">
        <v>150</v>
      </c>
      <c r="G24" s="2">
        <v>74</v>
      </c>
      <c r="H24" s="2">
        <v>0</v>
      </c>
      <c r="I24" s="2">
        <v>0</v>
      </c>
      <c r="J24" s="2">
        <v>0</v>
      </c>
      <c r="K24" s="2">
        <v>0</v>
      </c>
    </row>
    <row r="25" spans="1:11" x14ac:dyDescent="0.15">
      <c r="A25" s="2">
        <v>19</v>
      </c>
      <c r="B25" s="2" t="s">
        <v>2</v>
      </c>
      <c r="C25" s="2">
        <v>55</v>
      </c>
      <c r="D25" s="2">
        <v>160</v>
      </c>
      <c r="E25" s="2">
        <v>74</v>
      </c>
      <c r="F25" s="2">
        <v>144</v>
      </c>
      <c r="G25" s="2">
        <v>82</v>
      </c>
      <c r="H25" s="2">
        <v>0</v>
      </c>
      <c r="I25" s="2">
        <v>1</v>
      </c>
      <c r="J25" s="2">
        <v>1</v>
      </c>
      <c r="K25" s="2">
        <v>0</v>
      </c>
    </row>
    <row r="26" spans="1:11" x14ac:dyDescent="0.15">
      <c r="A26" s="2">
        <v>20</v>
      </c>
      <c r="B26" s="2" t="s">
        <v>3</v>
      </c>
      <c r="C26" s="2">
        <v>58</v>
      </c>
      <c r="D26" s="2">
        <v>140</v>
      </c>
      <c r="E26" s="2">
        <v>55</v>
      </c>
      <c r="F26" s="2">
        <v>132</v>
      </c>
      <c r="G26" s="2">
        <v>84</v>
      </c>
      <c r="H26" s="2">
        <v>1</v>
      </c>
      <c r="I26" s="2">
        <v>0</v>
      </c>
      <c r="J26" s="2">
        <v>0</v>
      </c>
      <c r="K26" s="2">
        <v>0</v>
      </c>
    </row>
    <row r="27" spans="1:11" x14ac:dyDescent="0.15">
      <c r="A27" s="2">
        <v>21</v>
      </c>
      <c r="B27" s="2" t="s">
        <v>3</v>
      </c>
      <c r="C27" s="2">
        <v>60</v>
      </c>
      <c r="D27" s="2">
        <v>152</v>
      </c>
      <c r="E27" s="2">
        <v>55</v>
      </c>
      <c r="F27" s="2">
        <v>150</v>
      </c>
      <c r="G27" s="2">
        <v>78</v>
      </c>
      <c r="H27" s="2">
        <v>0</v>
      </c>
      <c r="I27" s="2">
        <v>0</v>
      </c>
      <c r="J27" s="2">
        <v>0</v>
      </c>
      <c r="K27" s="2">
        <v>1</v>
      </c>
    </row>
    <row r="28" spans="1:11" x14ac:dyDescent="0.15">
      <c r="A28" s="2">
        <v>22</v>
      </c>
      <c r="B28" s="2" t="s">
        <v>3</v>
      </c>
      <c r="C28" s="2">
        <v>49</v>
      </c>
      <c r="D28" s="2">
        <v>165</v>
      </c>
      <c r="E28" s="2">
        <v>56</v>
      </c>
      <c r="F28" s="2">
        <v>162</v>
      </c>
      <c r="G28" s="2">
        <v>78</v>
      </c>
      <c r="H28" s="2">
        <v>1</v>
      </c>
      <c r="I28" s="2">
        <v>0</v>
      </c>
      <c r="J28" s="2">
        <v>1</v>
      </c>
      <c r="K28" s="2">
        <v>0</v>
      </c>
    </row>
    <row r="29" spans="1:11" x14ac:dyDescent="0.15">
      <c r="A29" s="2">
        <v>23</v>
      </c>
      <c r="B29" s="2" t="s">
        <v>2</v>
      </c>
      <c r="C29" s="2">
        <v>51</v>
      </c>
      <c r="D29" s="2">
        <v>170</v>
      </c>
      <c r="E29" s="2">
        <v>65</v>
      </c>
      <c r="F29" s="2">
        <v>98</v>
      </c>
      <c r="G29" s="2">
        <v>68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15">
      <c r="A30" s="2">
        <v>24</v>
      </c>
      <c r="B30" s="2" t="s">
        <v>2</v>
      </c>
      <c r="C30" s="2">
        <v>51</v>
      </c>
      <c r="D30" s="2">
        <v>159</v>
      </c>
      <c r="E30" s="2">
        <v>51</v>
      </c>
      <c r="F30" s="2">
        <v>120</v>
      </c>
      <c r="G30" s="2">
        <v>76</v>
      </c>
      <c r="H30" s="2">
        <v>1</v>
      </c>
      <c r="I30" s="2">
        <v>0</v>
      </c>
      <c r="J30" s="2">
        <v>0</v>
      </c>
      <c r="K30" s="2">
        <v>0</v>
      </c>
    </row>
    <row r="31" spans="1:11" x14ac:dyDescent="0.15">
      <c r="A31" s="2">
        <v>25</v>
      </c>
      <c r="B31" s="2" t="s">
        <v>2</v>
      </c>
      <c r="C31" s="2">
        <v>62</v>
      </c>
      <c r="D31" s="2">
        <v>151</v>
      </c>
      <c r="E31" s="2">
        <v>52</v>
      </c>
      <c r="F31" s="2">
        <v>130</v>
      </c>
      <c r="G31" s="2">
        <v>86</v>
      </c>
      <c r="H31" s="2">
        <v>0</v>
      </c>
      <c r="I31" s="2">
        <v>1</v>
      </c>
      <c r="J31" s="2">
        <v>0</v>
      </c>
      <c r="K31" s="2">
        <v>0</v>
      </c>
    </row>
    <row r="32" spans="1:11" x14ac:dyDescent="0.15">
      <c r="A32" s="2">
        <v>26</v>
      </c>
      <c r="B32" s="2" t="s">
        <v>3</v>
      </c>
      <c r="C32" s="2">
        <v>48</v>
      </c>
      <c r="D32" s="2">
        <v>167</v>
      </c>
      <c r="E32" s="2">
        <v>51</v>
      </c>
      <c r="F32" s="2">
        <v>122</v>
      </c>
      <c r="G32" s="2">
        <v>84</v>
      </c>
      <c r="H32" s="2">
        <v>0</v>
      </c>
      <c r="I32" s="2">
        <v>1</v>
      </c>
      <c r="J32" s="2">
        <v>1</v>
      </c>
      <c r="K32" s="2">
        <v>0</v>
      </c>
    </row>
    <row r="33" spans="1:11" x14ac:dyDescent="0.15">
      <c r="A33" s="2">
        <v>27</v>
      </c>
      <c r="B33" s="2" t="s">
        <v>2</v>
      </c>
      <c r="C33" s="2">
        <v>56</v>
      </c>
      <c r="D33" s="2">
        <v>177</v>
      </c>
      <c r="E33" s="2">
        <v>82</v>
      </c>
      <c r="F33" s="2">
        <v>170</v>
      </c>
      <c r="G33" s="2">
        <v>66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15">
      <c r="A34" s="2">
        <v>28</v>
      </c>
      <c r="B34" s="2" t="s">
        <v>3</v>
      </c>
      <c r="C34" s="2">
        <v>58</v>
      </c>
      <c r="D34" s="2">
        <v>155</v>
      </c>
      <c r="E34" s="2">
        <v>63</v>
      </c>
      <c r="F34" s="2">
        <v>132</v>
      </c>
      <c r="G34" s="2">
        <v>72</v>
      </c>
      <c r="H34" s="2">
        <v>1</v>
      </c>
      <c r="I34" s="2">
        <v>0</v>
      </c>
      <c r="J34" s="2">
        <v>0</v>
      </c>
      <c r="K34" s="2">
        <v>0</v>
      </c>
    </row>
    <row r="35" spans="1:11" x14ac:dyDescent="0.15">
      <c r="A35" s="2">
        <v>29</v>
      </c>
      <c r="B35" s="2" t="s">
        <v>2</v>
      </c>
      <c r="C35" s="2">
        <v>53</v>
      </c>
      <c r="D35" s="2">
        <v>159</v>
      </c>
      <c r="E35" s="2">
        <v>45</v>
      </c>
      <c r="F35" s="2">
        <v>132</v>
      </c>
      <c r="G35" s="2">
        <v>52</v>
      </c>
      <c r="H35" s="2">
        <v>1</v>
      </c>
      <c r="I35" s="2">
        <v>0</v>
      </c>
      <c r="J35" s="2">
        <v>1</v>
      </c>
      <c r="K35" s="2">
        <v>1</v>
      </c>
    </row>
    <row r="36" spans="1:11" x14ac:dyDescent="0.15">
      <c r="A36" s="2">
        <v>30</v>
      </c>
      <c r="B36" s="2" t="s">
        <v>2</v>
      </c>
      <c r="C36" s="2">
        <v>60</v>
      </c>
      <c r="D36" s="2">
        <v>170</v>
      </c>
      <c r="E36" s="2">
        <v>66</v>
      </c>
      <c r="F36" s="2">
        <v>136</v>
      </c>
      <c r="G36" s="2">
        <v>88</v>
      </c>
      <c r="H36" s="2">
        <v>0</v>
      </c>
      <c r="I36" s="2">
        <v>1</v>
      </c>
      <c r="J36" s="2">
        <v>0</v>
      </c>
      <c r="K36" s="2">
        <v>0</v>
      </c>
    </row>
    <row r="37" spans="1:11" x14ac:dyDescent="0.15">
      <c r="A37" s="2">
        <v>31</v>
      </c>
      <c r="B37" s="2" t="s">
        <v>3</v>
      </c>
      <c r="C37" s="2">
        <v>58</v>
      </c>
      <c r="D37" s="2">
        <v>154</v>
      </c>
      <c r="E37" s="2">
        <v>56</v>
      </c>
      <c r="F37" s="2">
        <v>164</v>
      </c>
      <c r="G37" s="2">
        <v>78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15">
      <c r="A38" s="2">
        <v>32</v>
      </c>
      <c r="B38" s="2" t="s">
        <v>3</v>
      </c>
      <c r="C38" s="2">
        <v>53</v>
      </c>
      <c r="D38" s="2">
        <v>163</v>
      </c>
      <c r="E38" s="2">
        <v>60</v>
      </c>
      <c r="F38" s="2">
        <v>140</v>
      </c>
      <c r="G38" s="2">
        <v>86</v>
      </c>
      <c r="H38" s="2">
        <v>1</v>
      </c>
      <c r="I38" s="2">
        <v>1</v>
      </c>
      <c r="J38" s="2">
        <v>1</v>
      </c>
      <c r="K38" s="2">
        <v>0</v>
      </c>
    </row>
    <row r="39" spans="1:11" x14ac:dyDescent="0.15">
      <c r="A39" s="2">
        <v>33</v>
      </c>
      <c r="B39" s="2" t="s">
        <v>3</v>
      </c>
      <c r="C39" s="2">
        <v>49</v>
      </c>
      <c r="D39" s="2">
        <v>161</v>
      </c>
      <c r="E39" s="2">
        <v>70</v>
      </c>
      <c r="F39" s="2">
        <v>146</v>
      </c>
      <c r="G39" s="2">
        <v>66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15">
      <c r="A40" s="2">
        <v>34</v>
      </c>
      <c r="B40" s="2" t="s">
        <v>3</v>
      </c>
      <c r="C40" s="2">
        <v>48</v>
      </c>
      <c r="D40" s="2">
        <v>165</v>
      </c>
      <c r="E40" s="2">
        <v>70</v>
      </c>
      <c r="F40" s="2">
        <v>178</v>
      </c>
      <c r="G40" s="2">
        <v>98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15">
      <c r="A41" s="2">
        <v>35</v>
      </c>
      <c r="B41" s="2" t="s">
        <v>3</v>
      </c>
      <c r="C41" s="2">
        <v>53</v>
      </c>
      <c r="D41" s="2">
        <v>150</v>
      </c>
      <c r="E41" s="2">
        <v>57</v>
      </c>
      <c r="F41" s="2">
        <v>118</v>
      </c>
      <c r="G41" s="2">
        <v>66</v>
      </c>
      <c r="H41" s="2">
        <v>1</v>
      </c>
      <c r="I41" s="2">
        <v>0</v>
      </c>
      <c r="J41" s="2">
        <v>1</v>
      </c>
      <c r="K41" s="2">
        <v>0</v>
      </c>
    </row>
    <row r="42" spans="1:11" x14ac:dyDescent="0.15">
      <c r="A42" s="2">
        <v>36</v>
      </c>
      <c r="B42" s="2" t="s">
        <v>2</v>
      </c>
      <c r="C42" s="2">
        <v>55</v>
      </c>
      <c r="D42" s="2">
        <v>158</v>
      </c>
      <c r="E42" s="2">
        <v>53</v>
      </c>
      <c r="F42" s="2">
        <v>158</v>
      </c>
      <c r="G42" s="2">
        <v>98</v>
      </c>
      <c r="H42" s="2">
        <v>1</v>
      </c>
      <c r="I42" s="2">
        <v>0</v>
      </c>
      <c r="J42" s="2">
        <v>0</v>
      </c>
      <c r="K42" s="2">
        <v>1</v>
      </c>
    </row>
    <row r="43" spans="1:11" x14ac:dyDescent="0.15">
      <c r="A43" s="2">
        <v>37</v>
      </c>
      <c r="B43" s="2" t="s">
        <v>2</v>
      </c>
      <c r="C43" s="2">
        <v>62</v>
      </c>
      <c r="D43" s="2">
        <v>163</v>
      </c>
      <c r="E43" s="2">
        <v>67</v>
      </c>
      <c r="F43" s="2">
        <v>122</v>
      </c>
      <c r="G43" s="2">
        <v>70</v>
      </c>
      <c r="H43" s="2">
        <v>0</v>
      </c>
      <c r="I43" s="2">
        <v>1</v>
      </c>
      <c r="J43" s="2">
        <v>0</v>
      </c>
      <c r="K43" s="2">
        <v>0</v>
      </c>
    </row>
    <row r="44" spans="1:11" x14ac:dyDescent="0.15">
      <c r="A44" s="2">
        <v>38</v>
      </c>
      <c r="B44" s="2" t="s">
        <v>2</v>
      </c>
      <c r="C44" s="2">
        <v>48</v>
      </c>
      <c r="D44" s="2">
        <v>186</v>
      </c>
      <c r="E44" s="2">
        <v>69</v>
      </c>
      <c r="F44" s="2">
        <v>154</v>
      </c>
      <c r="G44" s="2">
        <v>78</v>
      </c>
      <c r="H44" s="2">
        <v>0</v>
      </c>
      <c r="I44" s="2">
        <v>0</v>
      </c>
      <c r="J44" s="2">
        <v>1</v>
      </c>
      <c r="K44" s="2">
        <v>0</v>
      </c>
    </row>
    <row r="45" spans="1:11" x14ac:dyDescent="0.15">
      <c r="A45" s="2">
        <v>39</v>
      </c>
      <c r="B45" s="2" t="s">
        <v>3</v>
      </c>
      <c r="C45" s="2">
        <v>55</v>
      </c>
      <c r="D45" s="2">
        <v>168</v>
      </c>
      <c r="E45" s="2">
        <v>68</v>
      </c>
      <c r="F45" s="2">
        <v>142</v>
      </c>
      <c r="G45" s="2">
        <v>74</v>
      </c>
      <c r="H45" s="2">
        <v>0</v>
      </c>
      <c r="I45" s="2">
        <v>0</v>
      </c>
      <c r="J45" s="2">
        <v>0</v>
      </c>
      <c r="K45" s="2">
        <v>0</v>
      </c>
    </row>
    <row r="46" spans="1:11" x14ac:dyDescent="0.15">
      <c r="A46" s="2">
        <v>40</v>
      </c>
      <c r="B46" s="2" t="s">
        <v>2</v>
      </c>
      <c r="C46" s="2">
        <v>56</v>
      </c>
      <c r="D46" s="2">
        <v>170</v>
      </c>
      <c r="E46" s="2">
        <v>74</v>
      </c>
      <c r="F46" s="2">
        <v>124</v>
      </c>
      <c r="G46" s="2">
        <v>82</v>
      </c>
      <c r="H46" s="2">
        <v>1</v>
      </c>
      <c r="I46" s="2">
        <v>1</v>
      </c>
      <c r="J46" s="2">
        <v>0</v>
      </c>
      <c r="K46" s="2">
        <v>0</v>
      </c>
    </row>
    <row r="47" spans="1:11" x14ac:dyDescent="0.15">
      <c r="A47" s="2">
        <v>41</v>
      </c>
      <c r="B47" s="2" t="s">
        <v>3</v>
      </c>
      <c r="C47" s="2">
        <v>49</v>
      </c>
      <c r="D47" s="2">
        <v>155</v>
      </c>
      <c r="E47" s="2">
        <v>60</v>
      </c>
      <c r="F47" s="2">
        <v>152</v>
      </c>
      <c r="G47" s="2">
        <v>74</v>
      </c>
      <c r="H47" s="2">
        <v>0</v>
      </c>
      <c r="I47" s="2">
        <v>0</v>
      </c>
      <c r="J47" s="2">
        <v>1</v>
      </c>
      <c r="K47" s="2">
        <v>0</v>
      </c>
    </row>
    <row r="48" spans="1:11" x14ac:dyDescent="0.15">
      <c r="A48" s="2">
        <v>42</v>
      </c>
      <c r="B48" s="2" t="s">
        <v>3</v>
      </c>
      <c r="C48" s="2">
        <v>53</v>
      </c>
      <c r="D48" s="2">
        <v>159</v>
      </c>
      <c r="E48" s="2">
        <v>49</v>
      </c>
      <c r="F48" s="2">
        <v>126</v>
      </c>
      <c r="G48" s="2">
        <v>64</v>
      </c>
      <c r="H48" s="2">
        <v>0</v>
      </c>
      <c r="I48" s="2">
        <v>0</v>
      </c>
      <c r="J48" s="2">
        <v>0</v>
      </c>
      <c r="K48" s="2">
        <v>1</v>
      </c>
    </row>
    <row r="49" spans="1:11" x14ac:dyDescent="0.15">
      <c r="A49" s="2">
        <v>43</v>
      </c>
      <c r="B49" s="2" t="s">
        <v>2</v>
      </c>
      <c r="C49" s="2">
        <v>54</v>
      </c>
      <c r="D49" s="2">
        <v>170</v>
      </c>
      <c r="E49" s="2">
        <v>87</v>
      </c>
      <c r="F49" s="2">
        <v>136</v>
      </c>
      <c r="G49" s="2">
        <v>86</v>
      </c>
      <c r="H49" s="2">
        <v>1</v>
      </c>
      <c r="I49" s="2">
        <v>0</v>
      </c>
      <c r="J49" s="2">
        <v>0</v>
      </c>
      <c r="K49" s="2">
        <v>0</v>
      </c>
    </row>
    <row r="50" spans="1:11" x14ac:dyDescent="0.15">
      <c r="A50" s="2">
        <v>44</v>
      </c>
      <c r="B50" s="2" t="s">
        <v>3</v>
      </c>
      <c r="C50" s="2">
        <v>64</v>
      </c>
      <c r="D50" s="2">
        <v>163</v>
      </c>
      <c r="E50" s="2">
        <v>50</v>
      </c>
      <c r="F50" s="2">
        <v>118</v>
      </c>
      <c r="G50" s="2">
        <v>74</v>
      </c>
      <c r="H50" s="2">
        <v>1</v>
      </c>
      <c r="I50" s="2">
        <v>0</v>
      </c>
      <c r="J50" s="2">
        <v>1</v>
      </c>
      <c r="K50" s="2">
        <v>0</v>
      </c>
    </row>
    <row r="51" spans="1:11" x14ac:dyDescent="0.15">
      <c r="A51" s="2">
        <v>45</v>
      </c>
      <c r="B51" s="2" t="s">
        <v>3</v>
      </c>
      <c r="C51" s="2">
        <v>61</v>
      </c>
      <c r="D51" s="2">
        <v>166</v>
      </c>
      <c r="E51" s="2">
        <v>58</v>
      </c>
      <c r="F51" s="2">
        <v>134</v>
      </c>
      <c r="G51" s="2">
        <v>68</v>
      </c>
      <c r="H51" s="2">
        <v>1</v>
      </c>
      <c r="I51" s="2">
        <v>0</v>
      </c>
      <c r="J51" s="2">
        <v>1</v>
      </c>
      <c r="K51" s="2">
        <v>1</v>
      </c>
    </row>
    <row r="52" spans="1:11" x14ac:dyDescent="0.15">
      <c r="A52" s="2">
        <v>46</v>
      </c>
      <c r="B52" s="2" t="s">
        <v>3</v>
      </c>
      <c r="C52" s="2">
        <v>54</v>
      </c>
      <c r="D52" s="2">
        <v>161</v>
      </c>
      <c r="E52" s="2">
        <v>69</v>
      </c>
      <c r="F52" s="2">
        <v>144</v>
      </c>
      <c r="G52" s="2">
        <v>68</v>
      </c>
      <c r="H52" s="2">
        <v>0</v>
      </c>
      <c r="I52" s="2">
        <v>0</v>
      </c>
      <c r="J52" s="2">
        <v>0</v>
      </c>
      <c r="K52" s="2">
        <v>0</v>
      </c>
    </row>
    <row r="53" spans="1:11" x14ac:dyDescent="0.15">
      <c r="A53" s="2">
        <v>47</v>
      </c>
      <c r="B53" s="2" t="s">
        <v>3</v>
      </c>
      <c r="C53" s="2">
        <v>55</v>
      </c>
      <c r="D53" s="2">
        <v>159</v>
      </c>
      <c r="E53" s="2">
        <v>60</v>
      </c>
      <c r="F53" s="2">
        <v>128</v>
      </c>
      <c r="G53" s="2">
        <v>64</v>
      </c>
      <c r="H53" s="2">
        <v>0</v>
      </c>
      <c r="I53" s="2">
        <v>0</v>
      </c>
      <c r="J53" s="2">
        <v>0</v>
      </c>
      <c r="K53" s="2">
        <v>0</v>
      </c>
    </row>
    <row r="54" spans="1:11" x14ac:dyDescent="0.15">
      <c r="A54" s="1">
        <v>48</v>
      </c>
      <c r="B54" s="1" t="s">
        <v>2</v>
      </c>
      <c r="C54" s="1">
        <v>48</v>
      </c>
      <c r="D54" s="1">
        <v>171</v>
      </c>
      <c r="E54" s="1">
        <v>71</v>
      </c>
      <c r="F54" s="1">
        <v>142</v>
      </c>
      <c r="G54" s="1">
        <v>76</v>
      </c>
      <c r="H54" s="1">
        <v>1</v>
      </c>
      <c r="I54" s="1">
        <v>1</v>
      </c>
      <c r="J54" s="1">
        <v>1</v>
      </c>
      <c r="K54" s="1">
        <v>1</v>
      </c>
    </row>
    <row r="56" spans="1:11" s="3" customFormat="1" x14ac:dyDescent="0.15">
      <c r="A56" s="6" t="s">
        <v>36</v>
      </c>
    </row>
    <row r="58" spans="1:11" x14ac:dyDescent="0.15">
      <c r="A58" s="2" t="s">
        <v>2</v>
      </c>
      <c r="B58" s="2">
        <f>COUNTIF(B7:B54,"男")</f>
        <v>23</v>
      </c>
      <c r="G58" s="2" t="s">
        <v>34</v>
      </c>
      <c r="H58" s="2">
        <f>COUNTIF(H7:H54,1)</f>
        <v>22</v>
      </c>
      <c r="I58" s="2">
        <f>COUNTIF(I7:I54,1)</f>
        <v>14</v>
      </c>
      <c r="J58" s="2">
        <f>COUNTIF(J7:J54,1)</f>
        <v>16</v>
      </c>
      <c r="K58" s="2">
        <f>COUNTIF(K7:K54,1)</f>
        <v>9</v>
      </c>
    </row>
    <row r="59" spans="1:11" x14ac:dyDescent="0.15">
      <c r="A59" s="2" t="s">
        <v>33</v>
      </c>
      <c r="B59" s="2">
        <f>COUNTIF(B7:B54,"女")</f>
        <v>25</v>
      </c>
      <c r="F59" s="4"/>
      <c r="G59" s="2" t="s">
        <v>35</v>
      </c>
      <c r="H59" s="2">
        <f>COUNTIF(H7:H54,0)</f>
        <v>26</v>
      </c>
      <c r="I59" s="2">
        <f>COUNTIF(I7:I54,0)</f>
        <v>34</v>
      </c>
      <c r="J59" s="2">
        <f>COUNTIF(J7:J54,0)</f>
        <v>32</v>
      </c>
      <c r="K59" s="2">
        <f>COUNTIF(K7:K54,0)</f>
        <v>39</v>
      </c>
    </row>
    <row r="60" spans="1:11" x14ac:dyDescent="0.15">
      <c r="F60" s="4"/>
    </row>
    <row r="64" spans="1:11" x14ac:dyDescent="0.15">
      <c r="F64" s="5"/>
    </row>
    <row r="65" spans="6:6" x14ac:dyDescent="0.15">
      <c r="F65" s="5"/>
    </row>
    <row r="67" spans="6:6" x14ac:dyDescent="0.15">
      <c r="F67" s="4"/>
    </row>
    <row r="68" spans="6:6" x14ac:dyDescent="0.15">
      <c r="F68" s="4"/>
    </row>
    <row r="69" spans="6:6" x14ac:dyDescent="0.15">
      <c r="F69" s="4"/>
    </row>
    <row r="70" spans="6:6" x14ac:dyDescent="0.15">
      <c r="F70" s="4"/>
    </row>
  </sheetData>
  <dataConsolidate/>
  <mergeCells count="1">
    <mergeCell ref="H5:K5"/>
  </mergeCells>
  <phoneticPr fontId="2"/>
  <printOptions headings="1"/>
  <pageMargins left="0.70866141732283472" right="0.70866141732283472" top="0.74803149606299213" bottom="0.74803149606299213" header="0.31496062992125984" footer="0.31496062992125984"/>
  <pageSetup paperSize="9" scale="93" orientation="portrait" horizontalDpi="1200" verticalDpi="1200" r:id="rId1"/>
  <headerFooter>
    <oddHeader>&amp;L&amp;F&amp;C&amp;A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5"/>
  <sheetViews>
    <sheetView zoomScaleNormal="100" workbookViewId="0">
      <pane ySplit="6" topLeftCell="A52" activePane="bottomLeft" state="frozen"/>
      <selection activeCell="K70" sqref="K70"/>
      <selection pane="bottomLeft" activeCell="A56" sqref="A56"/>
    </sheetView>
  </sheetViews>
  <sheetFormatPr defaultRowHeight="13.5" x14ac:dyDescent="0.15"/>
  <cols>
    <col min="1" max="1" width="9.625" style="2" customWidth="1"/>
    <col min="2" max="2" width="8.5" style="2" customWidth="1"/>
    <col min="3" max="3" width="5.375" style="2" bestFit="1" customWidth="1"/>
    <col min="4" max="4" width="6.5" style="2" bestFit="1" customWidth="1"/>
    <col min="5" max="5" width="5.75" style="2" bestFit="1" customWidth="1"/>
    <col min="6" max="7" width="11" style="2" bestFit="1" customWidth="1"/>
    <col min="8" max="11" width="10.875" style="2" customWidth="1"/>
    <col min="12" max="16384" width="9" style="2"/>
  </cols>
  <sheetData>
    <row r="1" spans="1:11" customFormat="1" x14ac:dyDescent="0.15">
      <c r="A1" t="s">
        <v>40</v>
      </c>
    </row>
    <row r="2" spans="1:11" customFormat="1" x14ac:dyDescent="0.15"/>
    <row r="3" spans="1:11" customFormat="1" x14ac:dyDescent="0.15">
      <c r="A3" t="s">
        <v>41</v>
      </c>
    </row>
    <row r="4" spans="1:1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15">
      <c r="C5" s="2" t="s">
        <v>12</v>
      </c>
      <c r="D5" s="2" t="s">
        <v>14</v>
      </c>
      <c r="E5" s="2" t="s">
        <v>16</v>
      </c>
      <c r="F5" s="2" t="s">
        <v>9</v>
      </c>
      <c r="G5" s="2" t="s">
        <v>11</v>
      </c>
      <c r="H5" s="11" t="s">
        <v>4</v>
      </c>
      <c r="I5" s="11"/>
      <c r="J5" s="11"/>
      <c r="K5" s="11"/>
    </row>
    <row r="6" spans="1:11" x14ac:dyDescent="0.15">
      <c r="A6" s="1" t="s">
        <v>0</v>
      </c>
      <c r="B6" s="1" t="s">
        <v>1</v>
      </c>
      <c r="C6" s="1" t="s">
        <v>13</v>
      </c>
      <c r="D6" s="1" t="s">
        <v>15</v>
      </c>
      <c r="E6" s="1" t="s">
        <v>17</v>
      </c>
      <c r="F6" s="1" t="s">
        <v>10</v>
      </c>
      <c r="G6" s="1" t="s">
        <v>10</v>
      </c>
      <c r="H6" s="1" t="s">
        <v>5</v>
      </c>
      <c r="I6" s="1" t="s">
        <v>6</v>
      </c>
      <c r="J6" s="1" t="s">
        <v>7</v>
      </c>
      <c r="K6" s="1" t="s">
        <v>8</v>
      </c>
    </row>
    <row r="7" spans="1:11" x14ac:dyDescent="0.15">
      <c r="A7" s="2">
        <v>1</v>
      </c>
      <c r="B7" s="2" t="s">
        <v>2</v>
      </c>
      <c r="C7" s="2">
        <v>45</v>
      </c>
      <c r="D7" s="2">
        <v>152</v>
      </c>
      <c r="E7" s="2">
        <v>57</v>
      </c>
      <c r="F7" s="2">
        <v>140</v>
      </c>
      <c r="G7" s="2">
        <v>70</v>
      </c>
      <c r="H7" s="2">
        <v>1</v>
      </c>
      <c r="I7" s="2">
        <v>0</v>
      </c>
      <c r="J7" s="2">
        <v>1</v>
      </c>
      <c r="K7" s="2">
        <v>0</v>
      </c>
    </row>
    <row r="8" spans="1:11" x14ac:dyDescent="0.15">
      <c r="A8" s="2">
        <v>2</v>
      </c>
      <c r="B8" s="2" t="s">
        <v>2</v>
      </c>
      <c r="C8" s="2">
        <v>52</v>
      </c>
      <c r="D8" s="2">
        <v>173</v>
      </c>
      <c r="E8" s="2">
        <v>78</v>
      </c>
      <c r="F8" s="2">
        <v>134</v>
      </c>
      <c r="G8" s="2">
        <v>68</v>
      </c>
      <c r="H8" s="2">
        <v>1</v>
      </c>
      <c r="I8" s="2">
        <v>0</v>
      </c>
      <c r="J8" s="2">
        <v>0</v>
      </c>
      <c r="K8" s="2">
        <v>0</v>
      </c>
    </row>
    <row r="9" spans="1:11" x14ac:dyDescent="0.15">
      <c r="A9" s="2">
        <v>3</v>
      </c>
      <c r="B9" s="2" t="s">
        <v>2</v>
      </c>
      <c r="C9" s="2">
        <v>48</v>
      </c>
      <c r="D9" s="2">
        <v>172</v>
      </c>
      <c r="E9" s="2">
        <v>83</v>
      </c>
      <c r="F9" s="2">
        <v>146</v>
      </c>
      <c r="G9" s="2">
        <v>86</v>
      </c>
      <c r="H9" s="2">
        <v>1</v>
      </c>
      <c r="I9" s="2">
        <v>1</v>
      </c>
      <c r="J9" s="2">
        <v>0</v>
      </c>
      <c r="K9" s="2">
        <v>1</v>
      </c>
    </row>
    <row r="10" spans="1:11" x14ac:dyDescent="0.15">
      <c r="A10" s="2">
        <v>4</v>
      </c>
      <c r="B10" s="2" t="s">
        <v>2</v>
      </c>
      <c r="C10" s="2">
        <v>66</v>
      </c>
      <c r="D10" s="2">
        <v>178</v>
      </c>
      <c r="E10" s="2">
        <v>58</v>
      </c>
      <c r="F10" s="2">
        <v>194</v>
      </c>
      <c r="G10" s="2">
        <v>76</v>
      </c>
      <c r="H10" s="2">
        <v>0</v>
      </c>
      <c r="I10" s="2">
        <v>0</v>
      </c>
      <c r="J10" s="2">
        <v>0</v>
      </c>
      <c r="K10" s="2">
        <v>0</v>
      </c>
    </row>
    <row r="11" spans="1:11" x14ac:dyDescent="0.15">
      <c r="A11" s="2">
        <v>5</v>
      </c>
      <c r="B11" s="2" t="s">
        <v>3</v>
      </c>
      <c r="C11" s="2">
        <v>48</v>
      </c>
      <c r="D11" s="2">
        <v>166</v>
      </c>
      <c r="E11" s="2">
        <v>63</v>
      </c>
      <c r="F11" s="2">
        <v>130</v>
      </c>
      <c r="G11" s="2">
        <v>62</v>
      </c>
      <c r="H11" s="2">
        <v>0</v>
      </c>
      <c r="I11" s="2">
        <v>1</v>
      </c>
      <c r="J11" s="2">
        <v>1</v>
      </c>
      <c r="K11" s="2">
        <v>0</v>
      </c>
    </row>
    <row r="12" spans="1:11" x14ac:dyDescent="0.15">
      <c r="A12" s="2">
        <v>6</v>
      </c>
      <c r="B12" s="2" t="s">
        <v>2</v>
      </c>
      <c r="C12" s="2">
        <v>53</v>
      </c>
      <c r="D12" s="2">
        <v>175</v>
      </c>
      <c r="E12" s="2">
        <v>66</v>
      </c>
      <c r="F12" s="2">
        <v>154</v>
      </c>
      <c r="G12" s="2">
        <v>88</v>
      </c>
      <c r="H12" s="2">
        <v>1</v>
      </c>
      <c r="I12" s="2">
        <v>0</v>
      </c>
      <c r="J12" s="2">
        <v>0</v>
      </c>
      <c r="K12" s="2">
        <v>0</v>
      </c>
    </row>
    <row r="13" spans="1:11" x14ac:dyDescent="0.15">
      <c r="A13" s="2">
        <v>7</v>
      </c>
      <c r="B13" s="2" t="s">
        <v>3</v>
      </c>
      <c r="C13" s="2">
        <v>58</v>
      </c>
      <c r="D13" s="2">
        <v>158</v>
      </c>
      <c r="E13" s="2">
        <v>66</v>
      </c>
      <c r="F13" s="2">
        <v>128</v>
      </c>
      <c r="G13" s="2">
        <v>72</v>
      </c>
      <c r="H13" s="2">
        <v>1</v>
      </c>
      <c r="I13" s="2">
        <v>0</v>
      </c>
      <c r="J13" s="2">
        <v>0</v>
      </c>
      <c r="K13" s="2">
        <v>1</v>
      </c>
    </row>
    <row r="14" spans="1:11" x14ac:dyDescent="0.15">
      <c r="A14" s="2">
        <v>8</v>
      </c>
      <c r="B14" s="2" t="s">
        <v>3</v>
      </c>
      <c r="C14" s="2">
        <v>64</v>
      </c>
      <c r="D14" s="2">
        <v>163</v>
      </c>
      <c r="E14" s="2">
        <v>74</v>
      </c>
      <c r="F14" s="2">
        <v>176</v>
      </c>
      <c r="G14" s="2">
        <v>62</v>
      </c>
      <c r="H14" s="2">
        <v>0</v>
      </c>
      <c r="I14" s="2">
        <v>0</v>
      </c>
      <c r="J14" s="2">
        <v>0</v>
      </c>
      <c r="K14" s="2">
        <v>0</v>
      </c>
    </row>
    <row r="15" spans="1:11" x14ac:dyDescent="0.15">
      <c r="A15" s="2">
        <v>9</v>
      </c>
      <c r="B15" s="2" t="s">
        <v>3</v>
      </c>
      <c r="C15" s="2">
        <v>55</v>
      </c>
      <c r="D15" s="2">
        <v>157</v>
      </c>
      <c r="E15" s="2">
        <v>64</v>
      </c>
      <c r="F15" s="2">
        <v>124</v>
      </c>
      <c r="G15" s="2">
        <v>80</v>
      </c>
      <c r="H15" s="2">
        <v>1</v>
      </c>
      <c r="I15" s="2">
        <v>1</v>
      </c>
      <c r="J15" s="2">
        <v>0</v>
      </c>
      <c r="K15" s="2">
        <v>0</v>
      </c>
    </row>
    <row r="16" spans="1:11" x14ac:dyDescent="0.15">
      <c r="A16" s="2">
        <v>10</v>
      </c>
      <c r="B16" s="2" t="s">
        <v>2</v>
      </c>
      <c r="C16" s="2">
        <v>56</v>
      </c>
      <c r="D16" s="2">
        <v>165</v>
      </c>
      <c r="E16" s="2">
        <v>68</v>
      </c>
      <c r="F16" s="2">
        <v>164</v>
      </c>
      <c r="G16" s="2">
        <v>90</v>
      </c>
      <c r="H16" s="2">
        <v>0</v>
      </c>
      <c r="I16" s="2">
        <v>0</v>
      </c>
      <c r="J16" s="2">
        <v>1</v>
      </c>
      <c r="K16" s="2">
        <v>0</v>
      </c>
    </row>
    <row r="17" spans="1:11" x14ac:dyDescent="0.15">
      <c r="A17" s="2">
        <v>11</v>
      </c>
      <c r="B17" s="2" t="s">
        <v>2</v>
      </c>
      <c r="C17" s="2">
        <v>49</v>
      </c>
      <c r="D17" s="2">
        <v>176</v>
      </c>
      <c r="E17" s="2">
        <v>68</v>
      </c>
      <c r="F17" s="2">
        <v>132</v>
      </c>
      <c r="G17" s="2">
        <v>88</v>
      </c>
      <c r="H17" s="2">
        <v>0</v>
      </c>
      <c r="I17" s="2">
        <v>0</v>
      </c>
      <c r="J17" s="2">
        <v>0</v>
      </c>
      <c r="K17" s="2">
        <v>0</v>
      </c>
    </row>
    <row r="18" spans="1:11" x14ac:dyDescent="0.15">
      <c r="A18" s="2">
        <v>12</v>
      </c>
      <c r="B18" s="2" t="s">
        <v>2</v>
      </c>
      <c r="C18" s="2">
        <v>44</v>
      </c>
      <c r="D18" s="2">
        <v>165</v>
      </c>
      <c r="E18" s="2">
        <v>60</v>
      </c>
      <c r="F18" s="2">
        <v>112</v>
      </c>
      <c r="G18" s="2">
        <v>78</v>
      </c>
      <c r="H18" s="2">
        <v>1</v>
      </c>
      <c r="I18" s="2">
        <v>1</v>
      </c>
      <c r="J18" s="2">
        <v>0</v>
      </c>
      <c r="K18" s="2">
        <v>0</v>
      </c>
    </row>
    <row r="19" spans="1:11" x14ac:dyDescent="0.15">
      <c r="A19" s="2">
        <v>13</v>
      </c>
      <c r="B19" s="2" t="s">
        <v>3</v>
      </c>
      <c r="C19" s="2">
        <v>58</v>
      </c>
      <c r="D19" s="2">
        <v>147</v>
      </c>
      <c r="E19" s="2">
        <v>63</v>
      </c>
      <c r="F19" s="2">
        <v>176</v>
      </c>
      <c r="G19" s="2">
        <v>96</v>
      </c>
      <c r="H19" s="2">
        <v>0</v>
      </c>
      <c r="I19" s="2">
        <v>1</v>
      </c>
      <c r="J19" s="2">
        <v>0</v>
      </c>
      <c r="K19" s="2">
        <v>1</v>
      </c>
    </row>
    <row r="20" spans="1:11" x14ac:dyDescent="0.15">
      <c r="A20" s="2">
        <v>14</v>
      </c>
      <c r="B20" s="2" t="s">
        <v>2</v>
      </c>
      <c r="C20" s="2">
        <v>62</v>
      </c>
      <c r="D20" s="2">
        <v>153</v>
      </c>
      <c r="E20" s="2">
        <v>63</v>
      </c>
      <c r="F20" s="2">
        <v>128</v>
      </c>
      <c r="G20" s="2">
        <v>68</v>
      </c>
      <c r="H20" s="2">
        <v>1</v>
      </c>
      <c r="I20" s="2">
        <v>0</v>
      </c>
      <c r="J20" s="2">
        <v>1</v>
      </c>
      <c r="K20" s="2">
        <v>0</v>
      </c>
    </row>
    <row r="21" spans="1:11" x14ac:dyDescent="0.15">
      <c r="A21" s="2">
        <v>15</v>
      </c>
      <c r="B21" s="2" t="s">
        <v>3</v>
      </c>
      <c r="C21" s="2">
        <v>53</v>
      </c>
      <c r="D21" s="2">
        <v>146</v>
      </c>
      <c r="E21" s="2">
        <v>47</v>
      </c>
      <c r="F21" s="2">
        <v>144</v>
      </c>
      <c r="G21" s="2">
        <v>88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15">
      <c r="A22" s="2">
        <v>16</v>
      </c>
      <c r="B22" s="2" t="s">
        <v>3</v>
      </c>
      <c r="C22" s="2">
        <v>44</v>
      </c>
      <c r="D22" s="2">
        <v>156</v>
      </c>
      <c r="E22" s="2">
        <v>49</v>
      </c>
      <c r="F22" s="2">
        <v>138</v>
      </c>
      <c r="G22" s="2">
        <v>74</v>
      </c>
      <c r="H22" s="2">
        <v>0</v>
      </c>
      <c r="I22" s="2">
        <v>0</v>
      </c>
      <c r="J22" s="2">
        <v>0</v>
      </c>
      <c r="K22" s="2">
        <v>0</v>
      </c>
    </row>
    <row r="23" spans="1:11" x14ac:dyDescent="0.15">
      <c r="A23" s="2">
        <v>17</v>
      </c>
      <c r="B23" s="2" t="s">
        <v>3</v>
      </c>
      <c r="C23" s="2">
        <v>49</v>
      </c>
      <c r="D23" s="2">
        <v>145</v>
      </c>
      <c r="E23" s="2">
        <v>59</v>
      </c>
      <c r="F23" s="2">
        <v>162</v>
      </c>
      <c r="G23" s="2">
        <v>74</v>
      </c>
      <c r="H23" s="2">
        <v>1</v>
      </c>
      <c r="I23" s="2">
        <v>1</v>
      </c>
      <c r="J23" s="2">
        <v>1</v>
      </c>
      <c r="K23" s="2">
        <v>0</v>
      </c>
    </row>
    <row r="24" spans="1:11" x14ac:dyDescent="0.15">
      <c r="A24" s="2">
        <v>18</v>
      </c>
      <c r="B24" s="2" t="s">
        <v>2</v>
      </c>
      <c r="C24" s="2">
        <v>64</v>
      </c>
      <c r="D24" s="2">
        <v>181</v>
      </c>
      <c r="E24" s="2">
        <v>66</v>
      </c>
      <c r="F24" s="2">
        <v>150</v>
      </c>
      <c r="G24" s="2">
        <v>74</v>
      </c>
      <c r="H24" s="2">
        <v>0</v>
      </c>
      <c r="I24" s="2">
        <v>0</v>
      </c>
      <c r="J24" s="2">
        <v>0</v>
      </c>
      <c r="K24" s="2">
        <v>0</v>
      </c>
    </row>
    <row r="25" spans="1:11" x14ac:dyDescent="0.15">
      <c r="A25" s="2">
        <v>19</v>
      </c>
      <c r="B25" s="2" t="s">
        <v>2</v>
      </c>
      <c r="C25" s="2">
        <v>55</v>
      </c>
      <c r="D25" s="2">
        <v>160</v>
      </c>
      <c r="E25" s="2">
        <v>74</v>
      </c>
      <c r="F25" s="2">
        <v>144</v>
      </c>
      <c r="G25" s="2">
        <v>82</v>
      </c>
      <c r="H25" s="2">
        <v>0</v>
      </c>
      <c r="I25" s="2">
        <v>1</v>
      </c>
      <c r="J25" s="2">
        <v>1</v>
      </c>
      <c r="K25" s="2">
        <v>0</v>
      </c>
    </row>
    <row r="26" spans="1:11" x14ac:dyDescent="0.15">
      <c r="A26" s="2">
        <v>20</v>
      </c>
      <c r="B26" s="2" t="s">
        <v>3</v>
      </c>
      <c r="C26" s="2">
        <v>58</v>
      </c>
      <c r="D26" s="2">
        <v>140</v>
      </c>
      <c r="E26" s="2">
        <v>55</v>
      </c>
      <c r="F26" s="2">
        <v>132</v>
      </c>
      <c r="G26" s="2">
        <v>84</v>
      </c>
      <c r="H26" s="2">
        <v>1</v>
      </c>
      <c r="I26" s="2">
        <v>0</v>
      </c>
      <c r="J26" s="2">
        <v>0</v>
      </c>
      <c r="K26" s="2">
        <v>0</v>
      </c>
    </row>
    <row r="27" spans="1:11" x14ac:dyDescent="0.15">
      <c r="A27" s="2">
        <v>21</v>
      </c>
      <c r="B27" s="2" t="s">
        <v>3</v>
      </c>
      <c r="C27" s="2">
        <v>60</v>
      </c>
      <c r="D27" s="2">
        <v>152</v>
      </c>
      <c r="E27" s="2">
        <v>55</v>
      </c>
      <c r="F27" s="2">
        <v>150</v>
      </c>
      <c r="G27" s="2">
        <v>78</v>
      </c>
      <c r="H27" s="2">
        <v>0</v>
      </c>
      <c r="I27" s="2">
        <v>0</v>
      </c>
      <c r="J27" s="2">
        <v>0</v>
      </c>
      <c r="K27" s="2">
        <v>1</v>
      </c>
    </row>
    <row r="28" spans="1:11" x14ac:dyDescent="0.15">
      <c r="A28" s="2">
        <v>22</v>
      </c>
      <c r="B28" s="2" t="s">
        <v>3</v>
      </c>
      <c r="C28" s="2">
        <v>49</v>
      </c>
      <c r="D28" s="2">
        <v>165</v>
      </c>
      <c r="E28" s="2">
        <v>56</v>
      </c>
      <c r="F28" s="2">
        <v>162</v>
      </c>
      <c r="G28" s="2">
        <v>78</v>
      </c>
      <c r="H28" s="2">
        <v>1</v>
      </c>
      <c r="I28" s="2">
        <v>0</v>
      </c>
      <c r="J28" s="2">
        <v>1</v>
      </c>
      <c r="K28" s="2">
        <v>0</v>
      </c>
    </row>
    <row r="29" spans="1:11" x14ac:dyDescent="0.15">
      <c r="A29" s="2">
        <v>23</v>
      </c>
      <c r="B29" s="2" t="s">
        <v>2</v>
      </c>
      <c r="C29" s="2">
        <v>51</v>
      </c>
      <c r="D29" s="2">
        <v>170</v>
      </c>
      <c r="E29" s="2">
        <v>65</v>
      </c>
      <c r="F29" s="2">
        <v>98</v>
      </c>
      <c r="G29" s="2">
        <v>68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15">
      <c r="A30" s="2">
        <v>24</v>
      </c>
      <c r="B30" s="2" t="s">
        <v>2</v>
      </c>
      <c r="C30" s="2">
        <v>51</v>
      </c>
      <c r="D30" s="2">
        <v>159</v>
      </c>
      <c r="E30" s="2">
        <v>51</v>
      </c>
      <c r="F30" s="2">
        <v>120</v>
      </c>
      <c r="G30" s="2">
        <v>76</v>
      </c>
      <c r="H30" s="2">
        <v>1</v>
      </c>
      <c r="I30" s="2">
        <v>0</v>
      </c>
      <c r="J30" s="2">
        <v>0</v>
      </c>
      <c r="K30" s="2">
        <v>0</v>
      </c>
    </row>
    <row r="31" spans="1:11" x14ac:dyDescent="0.15">
      <c r="A31" s="2">
        <v>25</v>
      </c>
      <c r="B31" s="2" t="s">
        <v>2</v>
      </c>
      <c r="C31" s="2">
        <v>62</v>
      </c>
      <c r="D31" s="2">
        <v>151</v>
      </c>
      <c r="E31" s="2">
        <v>52</v>
      </c>
      <c r="F31" s="2">
        <v>130</v>
      </c>
      <c r="G31" s="2">
        <v>86</v>
      </c>
      <c r="H31" s="2">
        <v>0</v>
      </c>
      <c r="I31" s="2">
        <v>1</v>
      </c>
      <c r="J31" s="2">
        <v>0</v>
      </c>
      <c r="K31" s="2">
        <v>0</v>
      </c>
    </row>
    <row r="32" spans="1:11" x14ac:dyDescent="0.15">
      <c r="A32" s="2">
        <v>26</v>
      </c>
      <c r="B32" s="2" t="s">
        <v>3</v>
      </c>
      <c r="C32" s="2">
        <v>48</v>
      </c>
      <c r="D32" s="2">
        <v>167</v>
      </c>
      <c r="E32" s="2">
        <v>51</v>
      </c>
      <c r="F32" s="2">
        <v>122</v>
      </c>
      <c r="G32" s="2">
        <v>84</v>
      </c>
      <c r="H32" s="2">
        <v>0</v>
      </c>
      <c r="I32" s="2">
        <v>1</v>
      </c>
      <c r="J32" s="2">
        <v>1</v>
      </c>
      <c r="K32" s="2">
        <v>0</v>
      </c>
    </row>
    <row r="33" spans="1:11" x14ac:dyDescent="0.15">
      <c r="A33" s="2">
        <v>27</v>
      </c>
      <c r="B33" s="2" t="s">
        <v>2</v>
      </c>
      <c r="C33" s="2">
        <v>56</v>
      </c>
      <c r="D33" s="2">
        <v>177</v>
      </c>
      <c r="E33" s="2">
        <v>82</v>
      </c>
      <c r="F33" s="2">
        <v>170</v>
      </c>
      <c r="G33" s="2">
        <v>66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15">
      <c r="A34" s="2">
        <v>28</v>
      </c>
      <c r="B34" s="2" t="s">
        <v>3</v>
      </c>
      <c r="C34" s="2">
        <v>58</v>
      </c>
      <c r="D34" s="2">
        <v>155</v>
      </c>
      <c r="E34" s="2">
        <v>63</v>
      </c>
      <c r="F34" s="2">
        <v>132</v>
      </c>
      <c r="G34" s="2">
        <v>72</v>
      </c>
      <c r="H34" s="2">
        <v>1</v>
      </c>
      <c r="I34" s="2">
        <v>0</v>
      </c>
      <c r="J34" s="2">
        <v>0</v>
      </c>
      <c r="K34" s="2">
        <v>0</v>
      </c>
    </row>
    <row r="35" spans="1:11" x14ac:dyDescent="0.15">
      <c r="A35" s="2">
        <v>29</v>
      </c>
      <c r="B35" s="2" t="s">
        <v>2</v>
      </c>
      <c r="C35" s="2">
        <v>53</v>
      </c>
      <c r="D35" s="2">
        <v>159</v>
      </c>
      <c r="E35" s="2">
        <v>45</v>
      </c>
      <c r="F35" s="2">
        <v>132</v>
      </c>
      <c r="G35" s="2">
        <v>52</v>
      </c>
      <c r="H35" s="2">
        <v>1</v>
      </c>
      <c r="I35" s="2">
        <v>0</v>
      </c>
      <c r="J35" s="2">
        <v>1</v>
      </c>
      <c r="K35" s="2">
        <v>1</v>
      </c>
    </row>
    <row r="36" spans="1:11" x14ac:dyDescent="0.15">
      <c r="A36" s="2">
        <v>30</v>
      </c>
      <c r="B36" s="2" t="s">
        <v>2</v>
      </c>
      <c r="C36" s="2">
        <v>60</v>
      </c>
      <c r="D36" s="2">
        <v>170</v>
      </c>
      <c r="E36" s="2">
        <v>66</v>
      </c>
      <c r="F36" s="2">
        <v>136</v>
      </c>
      <c r="G36" s="2">
        <v>88</v>
      </c>
      <c r="H36" s="2">
        <v>0</v>
      </c>
      <c r="I36" s="2">
        <v>1</v>
      </c>
      <c r="J36" s="2">
        <v>0</v>
      </c>
      <c r="K36" s="2">
        <v>0</v>
      </c>
    </row>
    <row r="37" spans="1:11" x14ac:dyDescent="0.15">
      <c r="A37" s="2">
        <v>31</v>
      </c>
      <c r="B37" s="2" t="s">
        <v>3</v>
      </c>
      <c r="C37" s="2">
        <v>58</v>
      </c>
      <c r="D37" s="2">
        <v>154</v>
      </c>
      <c r="E37" s="2">
        <v>56</v>
      </c>
      <c r="F37" s="2">
        <v>164</v>
      </c>
      <c r="G37" s="2">
        <v>78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15">
      <c r="A38" s="2">
        <v>32</v>
      </c>
      <c r="B38" s="2" t="s">
        <v>3</v>
      </c>
      <c r="C38" s="2">
        <v>53</v>
      </c>
      <c r="D38" s="2">
        <v>163</v>
      </c>
      <c r="E38" s="2">
        <v>60</v>
      </c>
      <c r="F38" s="2">
        <v>140</v>
      </c>
      <c r="G38" s="2">
        <v>86</v>
      </c>
      <c r="H38" s="2">
        <v>1</v>
      </c>
      <c r="I38" s="2">
        <v>1</v>
      </c>
      <c r="J38" s="2">
        <v>1</v>
      </c>
      <c r="K38" s="2">
        <v>0</v>
      </c>
    </row>
    <row r="39" spans="1:11" x14ac:dyDescent="0.15">
      <c r="A39" s="2">
        <v>33</v>
      </c>
      <c r="B39" s="2" t="s">
        <v>3</v>
      </c>
      <c r="C39" s="2">
        <v>49</v>
      </c>
      <c r="D39" s="2">
        <v>161</v>
      </c>
      <c r="E39" s="2">
        <v>70</v>
      </c>
      <c r="F39" s="2">
        <v>146</v>
      </c>
      <c r="G39" s="2">
        <v>66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15">
      <c r="A40" s="2">
        <v>34</v>
      </c>
      <c r="B40" s="2" t="s">
        <v>3</v>
      </c>
      <c r="C40" s="2">
        <v>48</v>
      </c>
      <c r="D40" s="2">
        <v>165</v>
      </c>
      <c r="E40" s="2">
        <v>70</v>
      </c>
      <c r="F40" s="2">
        <v>178</v>
      </c>
      <c r="G40" s="2">
        <v>98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15">
      <c r="A41" s="2">
        <v>35</v>
      </c>
      <c r="B41" s="2" t="s">
        <v>3</v>
      </c>
      <c r="C41" s="2">
        <v>53</v>
      </c>
      <c r="D41" s="2">
        <v>150</v>
      </c>
      <c r="E41" s="2">
        <v>57</v>
      </c>
      <c r="F41" s="2">
        <v>118</v>
      </c>
      <c r="G41" s="2">
        <v>66</v>
      </c>
      <c r="H41" s="2">
        <v>1</v>
      </c>
      <c r="I41" s="2">
        <v>0</v>
      </c>
      <c r="J41" s="2">
        <v>1</v>
      </c>
      <c r="K41" s="2">
        <v>0</v>
      </c>
    </row>
    <row r="42" spans="1:11" x14ac:dyDescent="0.15">
      <c r="A42" s="2">
        <v>36</v>
      </c>
      <c r="B42" s="2" t="s">
        <v>2</v>
      </c>
      <c r="C42" s="2">
        <v>55</v>
      </c>
      <c r="D42" s="2">
        <v>158</v>
      </c>
      <c r="E42" s="2">
        <v>53</v>
      </c>
      <c r="F42" s="2">
        <v>158</v>
      </c>
      <c r="G42" s="2">
        <v>98</v>
      </c>
      <c r="H42" s="2">
        <v>1</v>
      </c>
      <c r="I42" s="2">
        <v>0</v>
      </c>
      <c r="J42" s="2">
        <v>0</v>
      </c>
      <c r="K42" s="2">
        <v>1</v>
      </c>
    </row>
    <row r="43" spans="1:11" x14ac:dyDescent="0.15">
      <c r="A43" s="2">
        <v>37</v>
      </c>
      <c r="B43" s="2" t="s">
        <v>2</v>
      </c>
      <c r="C43" s="2">
        <v>62</v>
      </c>
      <c r="D43" s="2">
        <v>163</v>
      </c>
      <c r="E43" s="2">
        <v>67</v>
      </c>
      <c r="F43" s="2">
        <v>122</v>
      </c>
      <c r="G43" s="2">
        <v>70</v>
      </c>
      <c r="H43" s="2">
        <v>0</v>
      </c>
      <c r="I43" s="2">
        <v>1</v>
      </c>
      <c r="J43" s="2">
        <v>0</v>
      </c>
      <c r="K43" s="2">
        <v>0</v>
      </c>
    </row>
    <row r="44" spans="1:11" x14ac:dyDescent="0.15">
      <c r="A44" s="2">
        <v>38</v>
      </c>
      <c r="B44" s="2" t="s">
        <v>2</v>
      </c>
      <c r="C44" s="2">
        <v>48</v>
      </c>
      <c r="D44" s="2">
        <v>186</v>
      </c>
      <c r="E44" s="2">
        <v>69</v>
      </c>
      <c r="F44" s="2">
        <v>154</v>
      </c>
      <c r="G44" s="2">
        <v>78</v>
      </c>
      <c r="H44" s="2">
        <v>0</v>
      </c>
      <c r="I44" s="2">
        <v>0</v>
      </c>
      <c r="J44" s="2">
        <v>1</v>
      </c>
      <c r="K44" s="2">
        <v>0</v>
      </c>
    </row>
    <row r="45" spans="1:11" x14ac:dyDescent="0.15">
      <c r="A45" s="2">
        <v>39</v>
      </c>
      <c r="B45" s="2" t="s">
        <v>3</v>
      </c>
      <c r="C45" s="2">
        <v>55</v>
      </c>
      <c r="D45" s="2">
        <v>168</v>
      </c>
      <c r="E45" s="2">
        <v>68</v>
      </c>
      <c r="F45" s="2">
        <v>142</v>
      </c>
      <c r="G45" s="2">
        <v>74</v>
      </c>
      <c r="H45" s="2">
        <v>0</v>
      </c>
      <c r="I45" s="2">
        <v>0</v>
      </c>
      <c r="J45" s="2">
        <v>0</v>
      </c>
      <c r="K45" s="2">
        <v>0</v>
      </c>
    </row>
    <row r="46" spans="1:11" x14ac:dyDescent="0.15">
      <c r="A46" s="2">
        <v>40</v>
      </c>
      <c r="B46" s="2" t="s">
        <v>2</v>
      </c>
      <c r="C46" s="2">
        <v>56</v>
      </c>
      <c r="D46" s="2">
        <v>170</v>
      </c>
      <c r="E46" s="2">
        <v>74</v>
      </c>
      <c r="F46" s="2">
        <v>124</v>
      </c>
      <c r="G46" s="2">
        <v>82</v>
      </c>
      <c r="H46" s="2">
        <v>1</v>
      </c>
      <c r="I46" s="2">
        <v>1</v>
      </c>
      <c r="J46" s="2">
        <v>0</v>
      </c>
      <c r="K46" s="2">
        <v>0</v>
      </c>
    </row>
    <row r="47" spans="1:11" x14ac:dyDescent="0.15">
      <c r="A47" s="2">
        <v>41</v>
      </c>
      <c r="B47" s="2" t="s">
        <v>3</v>
      </c>
      <c r="C47" s="2">
        <v>49</v>
      </c>
      <c r="D47" s="2">
        <v>155</v>
      </c>
      <c r="E47" s="2">
        <v>60</v>
      </c>
      <c r="F47" s="2">
        <v>152</v>
      </c>
      <c r="G47" s="2">
        <v>74</v>
      </c>
      <c r="H47" s="2">
        <v>0</v>
      </c>
      <c r="I47" s="2">
        <v>0</v>
      </c>
      <c r="J47" s="2">
        <v>1</v>
      </c>
      <c r="K47" s="2">
        <v>0</v>
      </c>
    </row>
    <row r="48" spans="1:11" x14ac:dyDescent="0.15">
      <c r="A48" s="2">
        <v>42</v>
      </c>
      <c r="B48" s="2" t="s">
        <v>3</v>
      </c>
      <c r="C48" s="2">
        <v>53</v>
      </c>
      <c r="D48" s="2">
        <v>159</v>
      </c>
      <c r="E48" s="2">
        <v>49</v>
      </c>
      <c r="F48" s="2">
        <v>126</v>
      </c>
      <c r="G48" s="2">
        <v>64</v>
      </c>
      <c r="H48" s="2">
        <v>0</v>
      </c>
      <c r="I48" s="2">
        <v>0</v>
      </c>
      <c r="J48" s="2">
        <v>0</v>
      </c>
      <c r="K48" s="2">
        <v>1</v>
      </c>
    </row>
    <row r="49" spans="1:11" x14ac:dyDescent="0.15">
      <c r="A49" s="2">
        <v>43</v>
      </c>
      <c r="B49" s="2" t="s">
        <v>2</v>
      </c>
      <c r="C49" s="2">
        <v>54</v>
      </c>
      <c r="D49" s="2">
        <v>170</v>
      </c>
      <c r="E49" s="2">
        <v>87</v>
      </c>
      <c r="F49" s="2">
        <v>136</v>
      </c>
      <c r="G49" s="2">
        <v>86</v>
      </c>
      <c r="H49" s="2">
        <v>1</v>
      </c>
      <c r="I49" s="2">
        <v>0</v>
      </c>
      <c r="J49" s="2">
        <v>0</v>
      </c>
      <c r="K49" s="2">
        <v>0</v>
      </c>
    </row>
    <row r="50" spans="1:11" x14ac:dyDescent="0.15">
      <c r="A50" s="2">
        <v>44</v>
      </c>
      <c r="B50" s="2" t="s">
        <v>3</v>
      </c>
      <c r="C50" s="2">
        <v>64</v>
      </c>
      <c r="D50" s="2">
        <v>163</v>
      </c>
      <c r="E50" s="2">
        <v>50</v>
      </c>
      <c r="F50" s="2">
        <v>118</v>
      </c>
      <c r="G50" s="2">
        <v>74</v>
      </c>
      <c r="H50" s="2">
        <v>1</v>
      </c>
      <c r="I50" s="2">
        <v>0</v>
      </c>
      <c r="J50" s="2">
        <v>1</v>
      </c>
      <c r="K50" s="2">
        <v>0</v>
      </c>
    </row>
    <row r="51" spans="1:11" x14ac:dyDescent="0.15">
      <c r="A51" s="2">
        <v>45</v>
      </c>
      <c r="B51" s="2" t="s">
        <v>3</v>
      </c>
      <c r="C51" s="2">
        <v>61</v>
      </c>
      <c r="D51" s="2">
        <v>166</v>
      </c>
      <c r="E51" s="2">
        <v>58</v>
      </c>
      <c r="F51" s="2">
        <v>134</v>
      </c>
      <c r="G51" s="2">
        <v>68</v>
      </c>
      <c r="H51" s="2">
        <v>1</v>
      </c>
      <c r="I51" s="2">
        <v>0</v>
      </c>
      <c r="J51" s="2">
        <v>1</v>
      </c>
      <c r="K51" s="2">
        <v>1</v>
      </c>
    </row>
    <row r="52" spans="1:11" x14ac:dyDescent="0.15">
      <c r="A52" s="2">
        <v>46</v>
      </c>
      <c r="B52" s="2" t="s">
        <v>3</v>
      </c>
      <c r="C52" s="2">
        <v>54</v>
      </c>
      <c r="D52" s="2">
        <v>161</v>
      </c>
      <c r="E52" s="2">
        <v>69</v>
      </c>
      <c r="F52" s="2">
        <v>144</v>
      </c>
      <c r="G52" s="2">
        <v>68</v>
      </c>
      <c r="H52" s="2">
        <v>0</v>
      </c>
      <c r="I52" s="2">
        <v>0</v>
      </c>
      <c r="J52" s="2">
        <v>0</v>
      </c>
      <c r="K52" s="2">
        <v>0</v>
      </c>
    </row>
    <row r="53" spans="1:11" x14ac:dyDescent="0.15">
      <c r="A53" s="2">
        <v>47</v>
      </c>
      <c r="B53" s="2" t="s">
        <v>3</v>
      </c>
      <c r="C53" s="2">
        <v>55</v>
      </c>
      <c r="D53" s="2">
        <v>159</v>
      </c>
      <c r="E53" s="2">
        <v>60</v>
      </c>
      <c r="F53" s="2">
        <v>128</v>
      </c>
      <c r="G53" s="2">
        <v>64</v>
      </c>
      <c r="H53" s="2">
        <v>0</v>
      </c>
      <c r="I53" s="2">
        <v>0</v>
      </c>
      <c r="J53" s="2">
        <v>0</v>
      </c>
      <c r="K53" s="2">
        <v>0</v>
      </c>
    </row>
    <row r="54" spans="1:11" x14ac:dyDescent="0.15">
      <c r="A54" s="1">
        <v>48</v>
      </c>
      <c r="B54" s="1" t="s">
        <v>2</v>
      </c>
      <c r="C54" s="1">
        <v>48</v>
      </c>
      <c r="D54" s="1">
        <v>171</v>
      </c>
      <c r="E54" s="1">
        <v>71</v>
      </c>
      <c r="F54" s="1">
        <v>142</v>
      </c>
      <c r="G54" s="1">
        <v>76</v>
      </c>
      <c r="H54" s="1">
        <v>1</v>
      </c>
      <c r="I54" s="1">
        <v>1</v>
      </c>
      <c r="J54" s="1">
        <v>1</v>
      </c>
      <c r="K54" s="1">
        <v>1</v>
      </c>
    </row>
    <row r="56" spans="1:11" s="8" customFormat="1" x14ac:dyDescent="0.15">
      <c r="A56" s="7" t="s">
        <v>37</v>
      </c>
    </row>
    <row r="57" spans="1:11" x14ac:dyDescent="0.15">
      <c r="A57"/>
    </row>
    <row r="58" spans="1:11" s="10" customFormat="1" x14ac:dyDescent="0.15">
      <c r="A58" s="9" t="s">
        <v>38</v>
      </c>
    </row>
    <row r="59" spans="1:11" x14ac:dyDescent="0.15">
      <c r="A59" t="s">
        <v>18</v>
      </c>
      <c r="C59" s="4">
        <f>AVERAGE(C7:C54)</f>
        <v>54.25</v>
      </c>
      <c r="D59" s="4">
        <f>AVERAGE(D7:D54)</f>
        <v>162.39583333333334</v>
      </c>
      <c r="E59" s="4">
        <f>AVERAGE(E7:E54)</f>
        <v>62.8125</v>
      </c>
      <c r="F59" s="4">
        <f>AVERAGE(F7:F54)</f>
        <v>141.375</v>
      </c>
      <c r="G59" s="4">
        <f>AVERAGE(G7:G54)</f>
        <v>76.625</v>
      </c>
    </row>
    <row r="60" spans="1:11" x14ac:dyDescent="0.15">
      <c r="A60" t="s">
        <v>19</v>
      </c>
      <c r="C60" s="4">
        <f>GEOMEAN(C7:C54)</f>
        <v>53.962815610407617</v>
      </c>
      <c r="D60" s="4">
        <f>GEOMEAN(D7:D54)</f>
        <v>162.10265223802477</v>
      </c>
      <c r="E60" s="4">
        <f>GEOMEAN(E7:E54)</f>
        <v>62.10132809425739</v>
      </c>
      <c r="F60" s="4">
        <f>GEOMEAN(F7:F54)</f>
        <v>140.12712441058125</v>
      </c>
      <c r="G60" s="4">
        <f>GEOMEAN(G7:G54)</f>
        <v>75.973035073588079</v>
      </c>
    </row>
    <row r="61" spans="1:11" x14ac:dyDescent="0.15">
      <c r="A61" t="s">
        <v>20</v>
      </c>
      <c r="C61" s="2">
        <f>MEDIAN(C7:C54)</f>
        <v>54</v>
      </c>
      <c r="D61" s="2">
        <f>MEDIAN(D7:D54)</f>
        <v>163</v>
      </c>
      <c r="E61" s="2">
        <f>MEDIAN(E7:E54)</f>
        <v>63</v>
      </c>
      <c r="F61" s="2">
        <f>MEDIAN(F7:F54)</f>
        <v>139</v>
      </c>
      <c r="G61" s="2">
        <f>MEDIAN(G7:G54)</f>
        <v>76</v>
      </c>
    </row>
    <row r="62" spans="1:11" x14ac:dyDescent="0.15">
      <c r="A62" t="s">
        <v>21</v>
      </c>
      <c r="C62" s="2">
        <f>MODE(C7:C54)</f>
        <v>48</v>
      </c>
      <c r="D62" s="2">
        <f>MODE(D7:D54)</f>
        <v>163</v>
      </c>
      <c r="E62" s="2">
        <f>MODE(E7:E54)</f>
        <v>63</v>
      </c>
      <c r="F62" s="2">
        <f>MODE(F7:F54)</f>
        <v>132</v>
      </c>
      <c r="G62" s="2">
        <f>MODE(G7:G54)</f>
        <v>74</v>
      </c>
    </row>
    <row r="63" spans="1:11" x14ac:dyDescent="0.15">
      <c r="A63"/>
    </row>
    <row r="64" spans="1:11" s="10" customFormat="1" x14ac:dyDescent="0.15">
      <c r="A64" s="9" t="s">
        <v>39</v>
      </c>
    </row>
    <row r="65" spans="1:7" x14ac:dyDescent="0.15">
      <c r="A65" t="s">
        <v>22</v>
      </c>
      <c r="C65" s="5">
        <f>MAX(C7:C54)</f>
        <v>66</v>
      </c>
      <c r="D65" s="5">
        <f>MAX(D7:D54)</f>
        <v>186</v>
      </c>
      <c r="E65" s="5">
        <f>MAX(E7:E54)</f>
        <v>87</v>
      </c>
      <c r="F65" s="5">
        <f>MAX(F7:F54)</f>
        <v>194</v>
      </c>
      <c r="G65" s="5">
        <f>MAX(G7:G54)</f>
        <v>98</v>
      </c>
    </row>
    <row r="66" spans="1:7" x14ac:dyDescent="0.15">
      <c r="A66" t="s">
        <v>23</v>
      </c>
      <c r="C66" s="5">
        <f>MIN(C7:C54)</f>
        <v>44</v>
      </c>
      <c r="D66" s="5">
        <f>MIN(D7:D54)</f>
        <v>140</v>
      </c>
      <c r="E66" s="5">
        <f>MIN(E7:E54)</f>
        <v>45</v>
      </c>
      <c r="F66" s="5">
        <f>MIN(F7:F54)</f>
        <v>98</v>
      </c>
      <c r="G66" s="5">
        <f>MIN(G7:G54)</f>
        <v>52</v>
      </c>
    </row>
    <row r="67" spans="1:7" x14ac:dyDescent="0.15">
      <c r="A67" t="s">
        <v>24</v>
      </c>
      <c r="C67" s="5">
        <f>MAX(C7:C54)-MIN(C7:C54)</f>
        <v>22</v>
      </c>
      <c r="D67" s="5">
        <f>MAX(D7:D54)-MIN(D7:D54)</f>
        <v>46</v>
      </c>
      <c r="E67" s="5">
        <f>MAX(E7:E54)-MIN(E7:E54)</f>
        <v>42</v>
      </c>
      <c r="F67" s="5">
        <f>MAX(F7:F54)-MIN(F7:F54)</f>
        <v>96</v>
      </c>
      <c r="G67" s="5">
        <f>MAX(G7:G54)-MIN(G7:G54)</f>
        <v>46</v>
      </c>
    </row>
    <row r="68" spans="1:7" x14ac:dyDescent="0.15">
      <c r="A68" t="s">
        <v>25</v>
      </c>
      <c r="C68" s="4">
        <f>_xlfn.VAR.P(C7:C54)</f>
        <v>31.270833333333332</v>
      </c>
      <c r="D68" s="4">
        <f>_xlfn.VAR.P(D7:D54)</f>
        <v>95.072482638888914</v>
      </c>
      <c r="E68" s="4">
        <f>_xlfn.VAR.P(E7:E54)</f>
        <v>90.40234375</v>
      </c>
      <c r="F68" s="4">
        <f>_xlfn.VAR.P(F7:F54)</f>
        <v>361.19270833333331</v>
      </c>
      <c r="G68" s="4">
        <f>_xlfn.VAR.P(G7:G54)</f>
        <v>99.192708333333329</v>
      </c>
    </row>
    <row r="69" spans="1:7" x14ac:dyDescent="0.15">
      <c r="A69" t="s">
        <v>26</v>
      </c>
      <c r="C69" s="4">
        <f>_xlfn.VAR.S(C7:C54)</f>
        <v>31.936170212765958</v>
      </c>
      <c r="D69" s="4">
        <f>_xlfn.VAR.S(D7:D54)</f>
        <v>97.095301418439746</v>
      </c>
      <c r="E69" s="4">
        <f>_xlfn.VAR.S(E7:E54)</f>
        <v>92.325797872340431</v>
      </c>
      <c r="F69" s="4">
        <f>_xlfn.VAR.S(F7:F54)</f>
        <v>368.87765957446811</v>
      </c>
      <c r="G69" s="4">
        <f>_xlfn.VAR.S(G7:G54)</f>
        <v>101.30319148936171</v>
      </c>
    </row>
    <row r="70" spans="1:7" x14ac:dyDescent="0.15">
      <c r="A70" t="s">
        <v>27</v>
      </c>
      <c r="C70" s="4">
        <f>_xlfn.STDEV.P(C7:C54)</f>
        <v>5.5920330232692059</v>
      </c>
      <c r="D70" s="4">
        <f>_xlfn.STDEV.P(D7:D54)</f>
        <v>9.7505119167605194</v>
      </c>
      <c r="E70" s="4">
        <f>_xlfn.STDEV.P(E7:E54)</f>
        <v>9.5080147112843694</v>
      </c>
      <c r="F70" s="4">
        <f>_xlfn.STDEV.P(F7:F54)</f>
        <v>19.00507059532622</v>
      </c>
      <c r="G70" s="4">
        <f>_xlfn.STDEV.P(G7:G54)</f>
        <v>9.9595536211887197</v>
      </c>
    </row>
    <row r="71" spans="1:7" x14ac:dyDescent="0.15">
      <c r="A71" t="s">
        <v>28</v>
      </c>
      <c r="C71" s="4">
        <f>_xlfn.STDEV.S(C7:C54)</f>
        <v>5.6512096238562908</v>
      </c>
      <c r="D71" s="4">
        <f>_xlfn.STDEV.S(D7:D54)</f>
        <v>9.8536948104982294</v>
      </c>
      <c r="E71" s="4">
        <f>_xlfn.STDEV.S(E7:E54)</f>
        <v>9.6086314255642264</v>
      </c>
      <c r="F71" s="4">
        <f>_xlfn.STDEV.S(F7:F54)</f>
        <v>19.206188054230545</v>
      </c>
      <c r="G71" s="4">
        <f>_xlfn.STDEV.S(G7:G54)</f>
        <v>10.064948658058903</v>
      </c>
    </row>
    <row r="72" spans="1:7" x14ac:dyDescent="0.15">
      <c r="A72" t="s">
        <v>30</v>
      </c>
      <c r="C72" s="4">
        <f>_xlfn.QUARTILE.INC(C7:C54,1)</f>
        <v>49</v>
      </c>
      <c r="D72" s="4">
        <f>_xlfn.QUARTILE.INC(D7:D54,1)</f>
        <v>155.75</v>
      </c>
      <c r="E72" s="4">
        <f>_xlfn.QUARTILE.INC(E7:E54,1)</f>
        <v>56</v>
      </c>
      <c r="F72" s="4">
        <f>_xlfn.QUARTILE.INC(F7:F54,1)</f>
        <v>128</v>
      </c>
      <c r="G72" s="4">
        <f>_xlfn.QUARTILE.INC(G7:G54,1)</f>
        <v>68</v>
      </c>
    </row>
    <row r="73" spans="1:7" x14ac:dyDescent="0.15">
      <c r="A73" t="s">
        <v>29</v>
      </c>
      <c r="C73" s="4">
        <f>_xlfn.QUARTILE.INC(C7:C54,3)</f>
        <v>58</v>
      </c>
      <c r="D73" s="4">
        <f>_xlfn.QUARTILE.INC(D7:D54,3)</f>
        <v>170</v>
      </c>
      <c r="E73" s="4">
        <f>_xlfn.QUARTILE.INC(E7:E54,3)</f>
        <v>68.25</v>
      </c>
      <c r="F73" s="4">
        <f>_xlfn.QUARTILE.INC(F7:F54,3)</f>
        <v>152.5</v>
      </c>
      <c r="G73" s="4">
        <f>_xlfn.QUARTILE.INC(G7:G54,3)</f>
        <v>84.5</v>
      </c>
    </row>
    <row r="74" spans="1:7" x14ac:dyDescent="0.15">
      <c r="A74" t="s">
        <v>31</v>
      </c>
      <c r="C74" s="4">
        <f>_xlfn.PERCENTILE.INC(C7:C54,0.05)</f>
        <v>46.05</v>
      </c>
      <c r="D74" s="4">
        <f>_xlfn.PERCENTILE.INC(D7:D54,0.05)</f>
        <v>146.35</v>
      </c>
      <c r="E74" s="4">
        <f>_xlfn.PERCENTILE.INC(E7:E54,0.05)</f>
        <v>49</v>
      </c>
      <c r="F74" s="4">
        <f>_xlfn.PERCENTILE.INC(F7:F54,0.05)</f>
        <v>118</v>
      </c>
      <c r="G74" s="4">
        <f>_xlfn.PERCENTILE.INC(G7:G54,0.05)</f>
        <v>62.7</v>
      </c>
    </row>
    <row r="75" spans="1:7" x14ac:dyDescent="0.15">
      <c r="A75" t="s">
        <v>32</v>
      </c>
      <c r="C75" s="4">
        <f>_xlfn.PERCENTILE.INC(C7:C54,0.95)</f>
        <v>64</v>
      </c>
      <c r="D75" s="4">
        <f>_xlfn.PERCENTILE.INC(D7:D54,0.95)</f>
        <v>177.65</v>
      </c>
      <c r="E75" s="4">
        <f>_xlfn.PERCENTILE.INC(E7:E54,0.95)</f>
        <v>80.599999999999994</v>
      </c>
      <c r="F75" s="4">
        <f>_xlfn.PERCENTILE.INC(F7:F54,0.95)</f>
        <v>176</v>
      </c>
      <c r="G75" s="4">
        <f>_xlfn.PERCENTILE.INC(G7:G54,0.95)</f>
        <v>93.899999999999991</v>
      </c>
    </row>
  </sheetData>
  <dataConsolidate/>
  <mergeCells count="1">
    <mergeCell ref="H5:K5"/>
  </mergeCells>
  <phoneticPr fontId="2"/>
  <printOptions headings="1"/>
  <pageMargins left="0.70866141732283472" right="0.70866141732283472" top="0.74803149606299213" bottom="0.74803149606299213" header="0.31496062992125984" footer="0.31496062992125984"/>
  <pageSetup paperSize="9" scale="79" orientation="portrait" horizontalDpi="1200" verticalDpi="1200" r:id="rId1"/>
  <headerFooter>
    <oddHeader>&amp;L&amp;F&amp;C&amp;A</oddHeader>
    <oddFooter>&amp;P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C20B3014EDB7479223C1F162DCCE71" ma:contentTypeVersion="14" ma:contentTypeDescription="新しいドキュメントを作成します。" ma:contentTypeScope="" ma:versionID="335a8bf5f06b8244321e475889abd8fa">
  <xsd:schema xmlns:xsd="http://www.w3.org/2001/XMLSchema" xmlns:xs="http://www.w3.org/2001/XMLSchema" xmlns:p="http://schemas.microsoft.com/office/2006/metadata/properties" xmlns:ns2="42c613f5-89a3-47dc-9776-be020d1ce551" xmlns:ns3="8f00a78e-250e-426e-b848-d0b461fd060d" targetNamespace="http://schemas.microsoft.com/office/2006/metadata/properties" ma:root="true" ma:fieldsID="041f11a9b1adff6a67be0709da5fec96" ns2:_="" ns3:_="">
    <xsd:import namespace="42c613f5-89a3-47dc-9776-be020d1ce551"/>
    <xsd:import namespace="8f00a78e-250e-426e-b848-d0b461fd06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613f5-89a3-47dc-9776-be020d1ce5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f11061fb-cc37-4219-85ee-f33caf5dc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0a78e-250e-426e-b848-d0b461fd06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8a3ae0d-cf4f-4759-9ff1-7cb0bf619ff1}" ma:internalName="TaxCatchAll" ma:showField="CatchAllData" ma:web="8f00a78e-250e-426e-b848-d0b461fd06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060FD0-8A2D-4DDC-BC2B-7A624BCED78C}"/>
</file>

<file path=customXml/itemProps2.xml><?xml version="1.0" encoding="utf-8"?>
<ds:datastoreItem xmlns:ds="http://schemas.openxmlformats.org/officeDocument/2006/customXml" ds:itemID="{CCCB2733-1E27-4B11-95D7-098C8A09E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Ⅱ-01　問題の解答　質的データ（166ページ）</vt:lpstr>
      <vt:lpstr>Ⅱ-01　問題の解答　数量データ（167ページ）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2023-09-22T07:55:30Z</dcterms:created>
  <dcterms:modified xsi:type="dcterms:W3CDTF">2023-09-22T07:55:56Z</dcterms:modified>
</cp:coreProperties>
</file>